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935"/>
  </bookViews>
  <sheets>
    <sheet name="Datos" sheetId="1" r:id="rId1"/>
    <sheet name="Propuesta" sheetId="2" r:id="rId2"/>
    <sheet name="Resumen Ejecutivo" sheetId="3" r:id="rId3"/>
    <sheet name="VIDEO-Observaciones" sheetId="4" r:id="rId4"/>
  </sheets>
  <externalReferences>
    <externalReference r:id="rId5"/>
  </externalReferences>
  <calcPr calcId="145621"/>
</workbook>
</file>

<file path=xl/calcChain.xml><?xml version="1.0" encoding="utf-8"?>
<calcChain xmlns="http://schemas.openxmlformats.org/spreadsheetml/2006/main">
  <c r="I29" i="1" l="1"/>
  <c r="I20" i="1"/>
  <c r="I21" i="1"/>
  <c r="I22" i="1"/>
  <c r="I23" i="1"/>
  <c r="I24" i="1"/>
  <c r="I25" i="1"/>
  <c r="I26" i="1"/>
  <c r="I27" i="1"/>
  <c r="I28" i="1"/>
  <c r="I19" i="1"/>
  <c r="G29" i="1"/>
  <c r="C23" i="3" l="1"/>
  <c r="C24" i="3" s="1"/>
  <c r="C19" i="3"/>
  <c r="C20" i="3" s="1"/>
  <c r="C15" i="3"/>
  <c r="C16" i="3" s="1"/>
  <c r="C14" i="3"/>
  <c r="B14" i="3"/>
  <c r="C13" i="3"/>
  <c r="B13" i="3"/>
  <c r="B16" i="3" s="1"/>
  <c r="B8" i="3"/>
  <c r="B7" i="3"/>
  <c r="C6" i="3"/>
  <c r="C9" i="3" s="1"/>
  <c r="B6" i="3"/>
  <c r="B9" i="3" s="1"/>
  <c r="O34" i="2"/>
  <c r="AN34" i="2"/>
  <c r="AK34" i="2"/>
  <c r="AJ34" i="2"/>
  <c r="AH34" i="2"/>
  <c r="AG34" i="2"/>
  <c r="AF34" i="2"/>
  <c r="AB34" i="2"/>
  <c r="Z34" i="2"/>
  <c r="Y34" i="2"/>
  <c r="X34" i="2"/>
  <c r="W34" i="2"/>
  <c r="T34" i="2"/>
  <c r="Q34" i="2"/>
  <c r="N34" i="2"/>
  <c r="L34" i="2"/>
  <c r="K34" i="2"/>
  <c r="J34" i="2"/>
  <c r="I34" i="2"/>
  <c r="H34" i="2"/>
  <c r="G34" i="2"/>
  <c r="E34" i="2"/>
  <c r="D34" i="2"/>
  <c r="AD33" i="2"/>
  <c r="AE33" i="2" s="1"/>
  <c r="AI33" i="2" s="1"/>
  <c r="AL33" i="2" s="1"/>
  <c r="U33" i="2"/>
  <c r="R33" i="2"/>
  <c r="S33" i="2" s="1"/>
  <c r="V33" i="2" s="1"/>
  <c r="M33" i="2"/>
  <c r="P33" i="2" s="1"/>
  <c r="F33" i="2"/>
  <c r="AD32" i="2"/>
  <c r="AE32" i="2" s="1"/>
  <c r="AI32" i="2" s="1"/>
  <c r="AL32" i="2" s="1"/>
  <c r="U32" i="2"/>
  <c r="S32" i="2"/>
  <c r="V32" i="2" s="1"/>
  <c r="R32" i="2"/>
  <c r="P32" i="2"/>
  <c r="M32" i="2"/>
  <c r="F32" i="2"/>
  <c r="AD31" i="2"/>
  <c r="AE31" i="2" s="1"/>
  <c r="AI31" i="2" s="1"/>
  <c r="AL31" i="2" s="1"/>
  <c r="U31" i="2"/>
  <c r="R31" i="2"/>
  <c r="S31" i="2" s="1"/>
  <c r="V31" i="2" s="1"/>
  <c r="M31" i="2"/>
  <c r="P31" i="2" s="1"/>
  <c r="F31" i="2"/>
  <c r="AD30" i="2"/>
  <c r="AE30" i="2" s="1"/>
  <c r="AI30" i="2" s="1"/>
  <c r="AL30" i="2" s="1"/>
  <c r="U30" i="2"/>
  <c r="R30" i="2"/>
  <c r="S30" i="2" s="1"/>
  <c r="V30" i="2" s="1"/>
  <c r="M30" i="2"/>
  <c r="P30" i="2" s="1"/>
  <c r="F30" i="2"/>
  <c r="AD29" i="2"/>
  <c r="AE29" i="2" s="1"/>
  <c r="AI29" i="2" s="1"/>
  <c r="AL29" i="2" s="1"/>
  <c r="U29" i="2"/>
  <c r="R29" i="2"/>
  <c r="S29" i="2" s="1"/>
  <c r="V29" i="2" s="1"/>
  <c r="M29" i="2"/>
  <c r="P29" i="2" s="1"/>
  <c r="F29" i="2"/>
  <c r="AD28" i="2"/>
  <c r="AE28" i="2" s="1"/>
  <c r="AI28" i="2" s="1"/>
  <c r="AL28" i="2" s="1"/>
  <c r="U28" i="2"/>
  <c r="R28" i="2"/>
  <c r="S28" i="2" s="1"/>
  <c r="V28" i="2" s="1"/>
  <c r="M28" i="2"/>
  <c r="P28" i="2" s="1"/>
  <c r="F28" i="2"/>
  <c r="AD27" i="2"/>
  <c r="AE27" i="2" s="1"/>
  <c r="AI27" i="2" s="1"/>
  <c r="AL27" i="2" s="1"/>
  <c r="U27" i="2"/>
  <c r="R27" i="2"/>
  <c r="S27" i="2" s="1"/>
  <c r="V27" i="2" s="1"/>
  <c r="M27" i="2"/>
  <c r="P27" i="2" s="1"/>
  <c r="F27" i="2"/>
  <c r="AD26" i="2"/>
  <c r="AE26" i="2" s="1"/>
  <c r="AI26" i="2" s="1"/>
  <c r="AL26" i="2" s="1"/>
  <c r="U26" i="2"/>
  <c r="S26" i="2"/>
  <c r="V26" i="2" s="1"/>
  <c r="R26" i="2"/>
  <c r="P26" i="2"/>
  <c r="M26" i="2"/>
  <c r="F26" i="2"/>
  <c r="AD25" i="2"/>
  <c r="AE25" i="2" s="1"/>
  <c r="AI25" i="2" s="1"/>
  <c r="AL25" i="2" s="1"/>
  <c r="U25" i="2"/>
  <c r="R25" i="2"/>
  <c r="S25" i="2" s="1"/>
  <c r="V25" i="2" s="1"/>
  <c r="M25" i="2"/>
  <c r="P25" i="2" s="1"/>
  <c r="F25" i="2"/>
  <c r="AD24" i="2"/>
  <c r="AE24" i="2" s="1"/>
  <c r="AI24" i="2" s="1"/>
  <c r="AL24" i="2" s="1"/>
  <c r="U24" i="2"/>
  <c r="R24" i="2"/>
  <c r="S24" i="2" s="1"/>
  <c r="V24" i="2" s="1"/>
  <c r="M24" i="2"/>
  <c r="P24" i="2" s="1"/>
  <c r="F24" i="2"/>
  <c r="AD23" i="2"/>
  <c r="AE23" i="2" s="1"/>
  <c r="AI23" i="2" s="1"/>
  <c r="AL23" i="2" s="1"/>
  <c r="U23" i="2"/>
  <c r="R23" i="2"/>
  <c r="S23" i="2" s="1"/>
  <c r="V23" i="2" s="1"/>
  <c r="M23" i="2"/>
  <c r="P23" i="2" s="1"/>
  <c r="F23" i="2"/>
  <c r="AD22" i="2"/>
  <c r="AE22" i="2" s="1"/>
  <c r="AI22" i="2" s="1"/>
  <c r="AL22" i="2" s="1"/>
  <c r="U22" i="2"/>
  <c r="R22" i="2"/>
  <c r="S22" i="2" s="1"/>
  <c r="V22" i="2" s="1"/>
  <c r="M22" i="2"/>
  <c r="P22" i="2" s="1"/>
  <c r="F22" i="2"/>
  <c r="AD21" i="2"/>
  <c r="AE21" i="2" s="1"/>
  <c r="AI21" i="2" s="1"/>
  <c r="AL21" i="2" s="1"/>
  <c r="U21" i="2"/>
  <c r="R21" i="2"/>
  <c r="S21" i="2" s="1"/>
  <c r="V21" i="2" s="1"/>
  <c r="M21" i="2"/>
  <c r="P21" i="2" s="1"/>
  <c r="F21" i="2"/>
  <c r="AD20" i="2"/>
  <c r="AE20" i="2" s="1"/>
  <c r="AI20" i="2" s="1"/>
  <c r="AL20" i="2" s="1"/>
  <c r="U20" i="2"/>
  <c r="R20" i="2"/>
  <c r="S20" i="2" s="1"/>
  <c r="V20" i="2" s="1"/>
  <c r="M20" i="2"/>
  <c r="P20" i="2" s="1"/>
  <c r="F20" i="2"/>
  <c r="AD19" i="2"/>
  <c r="AE19" i="2" s="1"/>
  <c r="AI19" i="2" s="1"/>
  <c r="AL19" i="2" s="1"/>
  <c r="U19" i="2"/>
  <c r="S19" i="2"/>
  <c r="V19" i="2" s="1"/>
  <c r="R19" i="2"/>
  <c r="P19" i="2"/>
  <c r="M19" i="2"/>
  <c r="F19" i="2"/>
  <c r="AD18" i="2"/>
  <c r="AE18" i="2" s="1"/>
  <c r="AI18" i="2" s="1"/>
  <c r="AL18" i="2" s="1"/>
  <c r="U18" i="2"/>
  <c r="R18" i="2"/>
  <c r="S18" i="2" s="1"/>
  <c r="V18" i="2" s="1"/>
  <c r="M18" i="2"/>
  <c r="P18" i="2" s="1"/>
  <c r="F18" i="2"/>
  <c r="AD17" i="2"/>
  <c r="AE17" i="2" s="1"/>
  <c r="AI17" i="2" s="1"/>
  <c r="AL17" i="2" s="1"/>
  <c r="U17" i="2"/>
  <c r="R17" i="2"/>
  <c r="S17" i="2" s="1"/>
  <c r="V17" i="2" s="1"/>
  <c r="M17" i="2"/>
  <c r="P17" i="2" s="1"/>
  <c r="F17" i="2"/>
  <c r="AD16" i="2"/>
  <c r="AE16" i="2" s="1"/>
  <c r="AI16" i="2" s="1"/>
  <c r="AL16" i="2" s="1"/>
  <c r="U16" i="2"/>
  <c r="R16" i="2"/>
  <c r="S16" i="2" s="1"/>
  <c r="V16" i="2" s="1"/>
  <c r="M16" i="2"/>
  <c r="P16" i="2" s="1"/>
  <c r="F16" i="2"/>
  <c r="AD15" i="2"/>
  <c r="AE15" i="2" s="1"/>
  <c r="AI15" i="2" s="1"/>
  <c r="AL15" i="2" s="1"/>
  <c r="U15" i="2"/>
  <c r="R15" i="2"/>
  <c r="S15" i="2" s="1"/>
  <c r="V15" i="2" s="1"/>
  <c r="M15" i="2"/>
  <c r="P15" i="2" s="1"/>
  <c r="F15" i="2"/>
  <c r="AD14" i="2"/>
  <c r="AE14" i="2" s="1"/>
  <c r="AI14" i="2" s="1"/>
  <c r="AL14" i="2" s="1"/>
  <c r="U14" i="2"/>
  <c r="S14" i="2"/>
  <c r="V14" i="2" s="1"/>
  <c r="R14" i="2"/>
  <c r="P14" i="2"/>
  <c r="M14" i="2"/>
  <c r="F14" i="2"/>
  <c r="AD13" i="2"/>
  <c r="AE13" i="2" s="1"/>
  <c r="AI13" i="2" s="1"/>
  <c r="AL13" i="2" s="1"/>
  <c r="U13" i="2"/>
  <c r="R13" i="2"/>
  <c r="S13" i="2" s="1"/>
  <c r="V13" i="2" s="1"/>
  <c r="M13" i="2"/>
  <c r="P13" i="2" s="1"/>
  <c r="F13" i="2"/>
  <c r="AD12" i="2"/>
  <c r="AE12" i="2" s="1"/>
  <c r="AI12" i="2" s="1"/>
  <c r="AL12" i="2" s="1"/>
  <c r="U12" i="2"/>
  <c r="S12" i="2"/>
  <c r="V12" i="2" s="1"/>
  <c r="R12" i="2"/>
  <c r="P12" i="2"/>
  <c r="M12" i="2"/>
  <c r="F12" i="2"/>
  <c r="AD11" i="2"/>
  <c r="AE11" i="2" s="1"/>
  <c r="AI11" i="2" s="1"/>
  <c r="AL11" i="2" s="1"/>
  <c r="U11" i="2"/>
  <c r="R11" i="2"/>
  <c r="S11" i="2" s="1"/>
  <c r="V11" i="2" s="1"/>
  <c r="M11" i="2"/>
  <c r="P11" i="2" s="1"/>
  <c r="F11" i="2"/>
  <c r="AD10" i="2"/>
  <c r="AE10" i="2" s="1"/>
  <c r="AI10" i="2" s="1"/>
  <c r="AL10" i="2" s="1"/>
  <c r="U10" i="2"/>
  <c r="R10" i="2"/>
  <c r="S10" i="2" s="1"/>
  <c r="V10" i="2" s="1"/>
  <c r="M10" i="2"/>
  <c r="P10" i="2" s="1"/>
  <c r="F10" i="2"/>
  <c r="AD9" i="2"/>
  <c r="AE9" i="2" s="1"/>
  <c r="AI9" i="2" s="1"/>
  <c r="AL9" i="2" s="1"/>
  <c r="U9" i="2"/>
  <c r="R9" i="2"/>
  <c r="S9" i="2" s="1"/>
  <c r="V9" i="2" s="1"/>
  <c r="M9" i="2"/>
  <c r="P9" i="2" s="1"/>
  <c r="F9" i="2"/>
  <c r="AC34" i="2"/>
  <c r="U8" i="2"/>
  <c r="R8" i="2"/>
  <c r="S8" i="2" s="1"/>
  <c r="V8" i="2" s="1"/>
  <c r="M8" i="2"/>
  <c r="P8" i="2" s="1"/>
  <c r="F8" i="2"/>
  <c r="AD7" i="2"/>
  <c r="AE7" i="2" s="1"/>
  <c r="AI7" i="2" s="1"/>
  <c r="AL7" i="2" s="1"/>
  <c r="U7" i="2"/>
  <c r="S7" i="2"/>
  <c r="V7" i="2" s="1"/>
  <c r="R7" i="2"/>
  <c r="P7" i="2"/>
  <c r="M7" i="2"/>
  <c r="F7" i="2"/>
  <c r="AD6" i="2"/>
  <c r="U6" i="2"/>
  <c r="S6" i="2"/>
  <c r="V6" i="2" s="1"/>
  <c r="R6" i="2"/>
  <c r="P6" i="2"/>
  <c r="M6" i="2"/>
  <c r="F6" i="2"/>
  <c r="F34" i="2" l="1"/>
  <c r="R34" i="2"/>
  <c r="P34" i="2"/>
  <c r="V34" i="2"/>
  <c r="AO11" i="2"/>
  <c r="AP11" i="2" s="1"/>
  <c r="AQ11" i="2" s="1"/>
  <c r="AM11" i="2"/>
  <c r="AM14" i="2"/>
  <c r="AO14" i="2"/>
  <c r="AP14" i="2" s="1"/>
  <c r="AQ14" i="2" s="1"/>
  <c r="AM17" i="2"/>
  <c r="AO17" i="2"/>
  <c r="AP17" i="2" s="1"/>
  <c r="AQ17" i="2" s="1"/>
  <c r="AM20" i="2"/>
  <c r="AO20" i="2"/>
  <c r="AP20" i="2" s="1"/>
  <c r="AQ20" i="2" s="1"/>
  <c r="AO23" i="2"/>
  <c r="AP23" i="2" s="1"/>
  <c r="AM23" i="2"/>
  <c r="AM24" i="2"/>
  <c r="AO24" i="2"/>
  <c r="AP24" i="2" s="1"/>
  <c r="AQ24" i="2" s="1"/>
  <c r="AO27" i="2"/>
  <c r="AP27" i="2" s="1"/>
  <c r="AM27" i="2"/>
  <c r="AM28" i="2"/>
  <c r="AO28" i="2"/>
  <c r="AP28" i="2" s="1"/>
  <c r="AQ28" i="2" s="1"/>
  <c r="AO31" i="2"/>
  <c r="AP31" i="2" s="1"/>
  <c r="AQ31" i="2" s="1"/>
  <c r="AM31" i="2"/>
  <c r="AM7" i="2"/>
  <c r="AO7" i="2"/>
  <c r="AP7" i="2" s="1"/>
  <c r="AQ7" i="2" s="1"/>
  <c r="AO9" i="2"/>
  <c r="AP9" i="2" s="1"/>
  <c r="AQ9" i="2" s="1"/>
  <c r="AM9" i="2"/>
  <c r="AM10" i="2"/>
  <c r="AO10" i="2"/>
  <c r="AP10" i="2" s="1"/>
  <c r="AQ10" i="2" s="1"/>
  <c r="AO13" i="2"/>
  <c r="AP13" i="2" s="1"/>
  <c r="AQ13" i="2" s="1"/>
  <c r="AM13" i="2"/>
  <c r="AO15" i="2"/>
  <c r="AP15" i="2" s="1"/>
  <c r="AQ15" i="2" s="1"/>
  <c r="AM15" i="2"/>
  <c r="AM16" i="2"/>
  <c r="AO16" i="2"/>
  <c r="AP16" i="2" s="1"/>
  <c r="AQ16" i="2" s="1"/>
  <c r="AO18" i="2"/>
  <c r="AP18" i="2" s="1"/>
  <c r="AQ18" i="2" s="1"/>
  <c r="AM18" i="2"/>
  <c r="AO21" i="2"/>
  <c r="AP21" i="2" s="1"/>
  <c r="AQ21" i="2" s="1"/>
  <c r="AM21" i="2"/>
  <c r="AM22" i="2"/>
  <c r="AO22" i="2"/>
  <c r="AP22" i="2" s="1"/>
  <c r="AQ22" i="2" s="1"/>
  <c r="AO25" i="2"/>
  <c r="AP25" i="2" s="1"/>
  <c r="AQ25" i="2" s="1"/>
  <c r="AM25" i="2"/>
  <c r="AM26" i="2"/>
  <c r="AO26" i="2"/>
  <c r="AP26" i="2" s="1"/>
  <c r="AQ26" i="2" s="1"/>
  <c r="AO29" i="2"/>
  <c r="AP29" i="2" s="1"/>
  <c r="AQ29" i="2" s="1"/>
  <c r="AM29" i="2"/>
  <c r="AM30" i="2"/>
  <c r="AO30" i="2"/>
  <c r="AP30" i="2" s="1"/>
  <c r="AQ30" i="2" s="1"/>
  <c r="AO33" i="2"/>
  <c r="AP33" i="2" s="1"/>
  <c r="AQ33" i="2" s="1"/>
  <c r="AM33" i="2"/>
  <c r="AM12" i="2"/>
  <c r="AO12" i="2"/>
  <c r="AP12" i="2" s="1"/>
  <c r="AQ12" i="2" s="1"/>
  <c r="AO19" i="2"/>
  <c r="AP19" i="2" s="1"/>
  <c r="AQ19" i="2" s="1"/>
  <c r="AM19" i="2"/>
  <c r="AM32" i="2"/>
  <c r="AO32" i="2"/>
  <c r="AP32" i="2" s="1"/>
  <c r="AQ32" i="2" s="1"/>
  <c r="AQ23" i="2"/>
  <c r="AQ27" i="2"/>
  <c r="S34" i="2"/>
  <c r="M34" i="2"/>
  <c r="U34" i="2"/>
  <c r="AA34" i="2"/>
  <c r="AE6" i="2"/>
  <c r="AD8" i="2"/>
  <c r="AE8" i="2" s="1"/>
  <c r="AI8" i="2" s="1"/>
  <c r="AL8" i="2" s="1"/>
  <c r="AD34" i="2" l="1"/>
  <c r="AM8" i="2"/>
  <c r="AO8" i="2"/>
  <c r="AP8" i="2" s="1"/>
  <c r="AQ8" i="2" s="1"/>
  <c r="AE34" i="2"/>
  <c r="AI6" i="2"/>
  <c r="AI34" i="2" l="1"/>
  <c r="AL6" i="2"/>
  <c r="AL34" i="2" l="1"/>
  <c r="AO6" i="2"/>
  <c r="AM6" i="2"/>
  <c r="AM34" i="2" s="1"/>
  <c r="AO34" i="2" l="1"/>
  <c r="AP6" i="2"/>
  <c r="AP34" i="2" l="1"/>
  <c r="AQ6" i="2"/>
  <c r="AQ34" i="2" s="1"/>
</calcChain>
</file>

<file path=xl/sharedStrings.xml><?xml version="1.0" encoding="utf-8"?>
<sst xmlns="http://schemas.openxmlformats.org/spreadsheetml/2006/main" count="214" uniqueCount="143">
  <si>
    <t>Empleado</t>
  </si>
  <si>
    <t>Sueldo  Quincenal</t>
  </si>
  <si>
    <t>Cantidad</t>
  </si>
  <si>
    <t xml:space="preserve">ESTUDIO DE NOMINA </t>
  </si>
  <si>
    <t xml:space="preserve">REAL </t>
  </si>
  <si>
    <t>PROPUESTO</t>
  </si>
  <si>
    <t>VALORES AGREGADOS</t>
  </si>
  <si>
    <t>EMPLEADO</t>
  </si>
  <si>
    <t>PATRON</t>
  </si>
  <si>
    <t>No.</t>
  </si>
  <si>
    <t xml:space="preserve">CLAVE </t>
  </si>
  <si>
    <t>NOMBRE</t>
  </si>
  <si>
    <t>INGRESOS X FUERA</t>
  </si>
  <si>
    <t>SUELDO MENSUAL</t>
  </si>
  <si>
    <t>SD</t>
  </si>
  <si>
    <t>COMPENSACION GRAVADA</t>
  </si>
  <si>
    <t>HABITACIONES GRAVADO</t>
  </si>
  <si>
    <t>AYUDA TRANSPORTE GRAVADO</t>
  </si>
  <si>
    <t>PRIMA DOMINICAL EXENTA</t>
  </si>
  <si>
    <t>HORAS EXTRAS EXENTA</t>
  </si>
  <si>
    <t>PREVISION SOCIAL</t>
  </si>
  <si>
    <t>PERCEPCION TOTAL</t>
  </si>
  <si>
    <t>CUOTAS OBRERO</t>
  </si>
  <si>
    <t>ISR A RET</t>
  </si>
  <si>
    <t>NETO A COBRAR AL TRABAJADOR</t>
  </si>
  <si>
    <t>APORTACION PATRONAL IMSS RCV , INFONAVIT</t>
  </si>
  <si>
    <t>2.5% ESTATAL</t>
  </si>
  <si>
    <t>APORTACION PATRONAL IMSS RCV , INFONAVIT Y 2.5%</t>
  </si>
  <si>
    <t>IETU DE INGRESOS X FUERA</t>
  </si>
  <si>
    <t>IETU POR INGRESOS X PREVISION SOCIAL</t>
  </si>
  <si>
    <t>TOTAL RELATIVOS ACTUALES PATRON</t>
  </si>
  <si>
    <t>SDI</t>
  </si>
  <si>
    <t>TOTAL SUELDO MENSUAL  SA</t>
  </si>
  <si>
    <t>SUBSIDIO AL EMPLEO</t>
  </si>
  <si>
    <t>PREVISIÓN SOCIAL DESPENSA</t>
  </si>
  <si>
    <t>ALTO COSTO DE LA VIDA</t>
  </si>
  <si>
    <t>PREVISION SOCIAL ACTIVIDADES CULTURALES DE CARÁCTER SINDICAL</t>
  </si>
  <si>
    <t>INDEMNIZACION POR RIEGO LABORAL</t>
  </si>
  <si>
    <t>TOTAL PREVISION SOCIAL</t>
  </si>
  <si>
    <t>TOTAL PERCEPCION POR SUELDO MAS PREVISON SOCIAL SA</t>
  </si>
  <si>
    <t>INGRESO FOMENTO AL  AHORRO</t>
  </si>
  <si>
    <t>INGRESO POR DERECHOS DE AUTOR</t>
  </si>
  <si>
    <t>ASIMILABLES</t>
  </si>
  <si>
    <t>TOTAL INGRESOS</t>
  </si>
  <si>
    <t>IMSS CUOTA OBRERO</t>
  </si>
  <si>
    <t>ISPT OBRERO</t>
  </si>
  <si>
    <t>NETO A COBRAR PROPUESTO</t>
  </si>
  <si>
    <t>AHORRO TRABAJADOR</t>
  </si>
  <si>
    <t xml:space="preserve">APORTACION PATRONAL IMSS, RCV, INFONAVIT Y 2.5% </t>
  </si>
  <si>
    <t>HONORARIO</t>
  </si>
  <si>
    <t>TOTAL RELATIVOS PROPUESTOS PATRON</t>
  </si>
  <si>
    <t>AHORRO PATRON</t>
  </si>
  <si>
    <t>GIN X TI</t>
  </si>
  <si>
    <t>EMPLEADO 1</t>
  </si>
  <si>
    <t>Empleado 1</t>
  </si>
  <si>
    <t>SIN COSTO</t>
  </si>
  <si>
    <t>EMPLEADO 2</t>
  </si>
  <si>
    <t>Empleado 2</t>
  </si>
  <si>
    <t>EMPLEADO 3</t>
  </si>
  <si>
    <t>Empleado 3</t>
  </si>
  <si>
    <t>EMPLEADO 4</t>
  </si>
  <si>
    <t>Empleado 4</t>
  </si>
  <si>
    <t>EMPLEADO 5</t>
  </si>
  <si>
    <t>Empleado 5</t>
  </si>
  <si>
    <t>EMPLEADO 6</t>
  </si>
  <si>
    <t>Empleado 6</t>
  </si>
  <si>
    <t>EMPLEADO 7</t>
  </si>
  <si>
    <t>Empleado 7</t>
  </si>
  <si>
    <t>EMPLEADO 8</t>
  </si>
  <si>
    <t>Empleado 8</t>
  </si>
  <si>
    <t>EMPLEADO 9</t>
  </si>
  <si>
    <t>Empleado 9</t>
  </si>
  <si>
    <t>EMPLEADO 10</t>
  </si>
  <si>
    <t>Empleado 10</t>
  </si>
  <si>
    <t>EMPLEADO 11</t>
  </si>
  <si>
    <t>Empleado 11</t>
  </si>
  <si>
    <t>EMPLEADO 12</t>
  </si>
  <si>
    <t>Empleado 12</t>
  </si>
  <si>
    <t>EMPLEADO 13</t>
  </si>
  <si>
    <t>Empleado 13</t>
  </si>
  <si>
    <t>EMPLEADO 14</t>
  </si>
  <si>
    <t>Empleado 14</t>
  </si>
  <si>
    <t>EMPLEADO 15</t>
  </si>
  <si>
    <t>Empleado 15</t>
  </si>
  <si>
    <t>EMPLEADO 16</t>
  </si>
  <si>
    <t>Empleado 16</t>
  </si>
  <si>
    <t>EMPLEADO 17</t>
  </si>
  <si>
    <t>Empleado 17</t>
  </si>
  <si>
    <t>EMPLEADO 18</t>
  </si>
  <si>
    <t>Empleado 18</t>
  </si>
  <si>
    <t>EMPLEADO 19</t>
  </si>
  <si>
    <t>Empleado 19</t>
  </si>
  <si>
    <t>EMPLEADO 20</t>
  </si>
  <si>
    <t>Empleado 20</t>
  </si>
  <si>
    <t>EMPLEADO 21</t>
  </si>
  <si>
    <t>Empleado 21</t>
  </si>
  <si>
    <t>EMPLEADO 22</t>
  </si>
  <si>
    <t>Empleado 22</t>
  </si>
  <si>
    <t>EMPLEADO 23</t>
  </si>
  <si>
    <t>Empleado 23</t>
  </si>
  <si>
    <t>EMPLEADO 24</t>
  </si>
  <si>
    <t>Empleado 24</t>
  </si>
  <si>
    <t>EMPLEADO 25</t>
  </si>
  <si>
    <t>Empleado 25</t>
  </si>
  <si>
    <t>EMPLEADO 26</t>
  </si>
  <si>
    <t>Empleado 26</t>
  </si>
  <si>
    <t>EMPLEADO 27</t>
  </si>
  <si>
    <t>Empleado 27</t>
  </si>
  <si>
    <t>EMPLEADO 28</t>
  </si>
  <si>
    <t>Empleado 28</t>
  </si>
  <si>
    <t>RESUMEN EJECUTIVO</t>
  </si>
  <si>
    <t>RELATIVOS</t>
  </si>
  <si>
    <t>APORTACIÓN PATRONAL, IMSS RCV, INFONAVIT</t>
  </si>
  <si>
    <t>IMPUESTO ESTATAL</t>
  </si>
  <si>
    <t>IETU</t>
  </si>
  <si>
    <t>TOTALES</t>
  </si>
  <si>
    <t>COSTOS TOTALES</t>
  </si>
  <si>
    <t>PERCEPCIONES</t>
  </si>
  <si>
    <t>HONORARIOS</t>
  </si>
  <si>
    <t>AHORRO MENSUAL TRABAJADORES</t>
  </si>
  <si>
    <t>AHORRO ANUAL TRABAJADORES</t>
  </si>
  <si>
    <t>AHORRO MENSUAL PATRON</t>
  </si>
  <si>
    <t>AHORRO ANUAL PATRON</t>
  </si>
  <si>
    <t>EMPRESA:</t>
  </si>
  <si>
    <t>HORARIO PREFERIDO:</t>
  </si>
  <si>
    <t>Sueldo</t>
  </si>
  <si>
    <t>Ej.</t>
  </si>
  <si>
    <t>VIDEO FILE:</t>
  </si>
  <si>
    <t>grabada</t>
  </si>
  <si>
    <t>Fecha</t>
  </si>
  <si>
    <t>Edicion</t>
  </si>
  <si>
    <t>Cronometro</t>
  </si>
  <si>
    <t>Observacion CLIENTE</t>
  </si>
  <si>
    <t>Comentario PPtv</t>
  </si>
  <si>
    <t>Replica CLIENTE</t>
  </si>
  <si>
    <t>Replica PPtv</t>
  </si>
  <si>
    <t>00:00:00</t>
  </si>
  <si>
    <t>Cert.Vacacional asignado a</t>
  </si>
  <si>
    <t>NOMBRE CONTACTO :</t>
  </si>
  <si>
    <t>Indicar Nombre de la persona que recibira el certificado</t>
  </si>
  <si>
    <t>http://youtu.be/wVetufHukDw</t>
  </si>
  <si>
    <t>ULS United Logistics Services</t>
  </si>
  <si>
    <t xml:space="preserve">Laura Blandinieres, Armando Gonzalez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</si>
</sst>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409]mmmm\ d\,\ yyyy;@"/>
  </numFmts>
  <fonts count="28">
    <font>
      <sz val="11"/>
      <color theme="1"/>
      <name val="Calibri"/>
      <family val="2"/>
      <scheme val="minor"/>
    </font>
    <font>
      <sz val="11"/>
      <color theme="1"/>
      <name val="Calibri"/>
      <family val="2"/>
      <scheme val="minor"/>
    </font>
    <font>
      <sz val="10"/>
      <name val="Arial"/>
      <family val="2"/>
    </font>
    <font>
      <b/>
      <u/>
      <sz val="12"/>
      <color indexed="12"/>
      <name val="Calibri"/>
      <family val="2"/>
      <scheme val="minor"/>
    </font>
    <font>
      <b/>
      <u/>
      <sz val="10"/>
      <color indexed="12"/>
      <name val="Calibri"/>
      <family val="2"/>
      <scheme val="minor"/>
    </font>
    <font>
      <sz val="10"/>
      <name val="Calibri"/>
      <family val="2"/>
      <scheme val="minor"/>
    </font>
    <font>
      <b/>
      <sz val="10"/>
      <name val="Calibri"/>
      <family val="2"/>
      <scheme val="minor"/>
    </font>
    <font>
      <sz val="8"/>
      <name val="Calibri"/>
      <family val="2"/>
      <scheme val="minor"/>
    </font>
    <font>
      <b/>
      <sz val="11"/>
      <name val="Calibri"/>
      <family val="2"/>
      <scheme val="minor"/>
    </font>
    <font>
      <b/>
      <sz val="12"/>
      <name val="Calibri"/>
      <family val="2"/>
      <scheme val="minor"/>
    </font>
    <font>
      <b/>
      <sz val="10"/>
      <name val="Arial"/>
      <family val="2"/>
    </font>
    <font>
      <b/>
      <u/>
      <sz val="10"/>
      <color indexed="12"/>
      <name val="Arial"/>
      <family val="2"/>
    </font>
    <font>
      <sz val="10"/>
      <color theme="0"/>
      <name val="Arial"/>
      <family val="2"/>
    </font>
    <font>
      <b/>
      <sz val="10"/>
      <color theme="0"/>
      <name val="Arial"/>
      <family val="2"/>
    </font>
    <font>
      <b/>
      <sz val="14"/>
      <color theme="0"/>
      <name val="Arial"/>
      <family val="2"/>
    </font>
    <font>
      <sz val="10"/>
      <color theme="0"/>
      <name val="Arial Black"/>
      <family val="2"/>
    </font>
    <font>
      <sz val="12"/>
      <name val="Arial"/>
      <family val="2"/>
    </font>
    <font>
      <b/>
      <sz val="12"/>
      <color rgb="FF00B050"/>
      <name val="Arial"/>
      <family val="2"/>
    </font>
    <font>
      <b/>
      <sz val="11"/>
      <color theme="4"/>
      <name val="Calibri"/>
      <family val="2"/>
      <scheme val="minor"/>
    </font>
    <font>
      <sz val="10"/>
      <color theme="4"/>
      <name val="Arial"/>
      <family val="2"/>
    </font>
    <font>
      <i/>
      <sz val="11"/>
      <color theme="1"/>
      <name val="Calibri"/>
      <family val="2"/>
      <scheme val="minor"/>
    </font>
    <font>
      <i/>
      <sz val="11"/>
      <color theme="4"/>
      <name val="Calibri"/>
      <family val="2"/>
      <scheme val="minor"/>
    </font>
    <font>
      <sz val="10"/>
      <color rgb="FFFF0000"/>
      <name val="Arial Black"/>
      <family val="2"/>
    </font>
    <font>
      <sz val="10"/>
      <color theme="0"/>
      <name val="Arial Bold"/>
    </font>
    <font>
      <sz val="10"/>
      <color theme="1"/>
      <name val="Arial"/>
      <family val="2"/>
    </font>
    <font>
      <sz val="10"/>
      <color theme="1"/>
      <name val="Arial Bold"/>
    </font>
    <font>
      <sz val="8"/>
      <color theme="1"/>
      <name val="Arial"/>
      <family val="2"/>
    </font>
    <font>
      <u/>
      <sz val="11"/>
      <color theme="10"/>
      <name val="Calibri"/>
      <family val="2"/>
      <scheme val="minor"/>
    </font>
  </fonts>
  <fills count="1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theme="3" tint="0.39997558519241921"/>
        <bgColor indexed="64"/>
      </patternFill>
    </fill>
    <fill>
      <patternFill patternType="solid">
        <fgColor theme="1"/>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DE7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applyNumberFormat="0" applyFill="0" applyBorder="0" applyAlignment="0" applyProtection="0"/>
    <xf numFmtId="0" fontId="27" fillId="0" borderId="0" applyNumberFormat="0" applyFill="0" applyBorder="0" applyAlignment="0" applyProtection="0"/>
  </cellStyleXfs>
  <cellXfs count="105">
    <xf numFmtId="0" fontId="0" fillId="0" borderId="0" xfId="0"/>
    <xf numFmtId="0" fontId="2" fillId="0" borderId="2" xfId="2" applyFont="1" applyBorder="1" applyAlignment="1">
      <alignment vertical="center"/>
    </xf>
    <xf numFmtId="4" fontId="3" fillId="0" borderId="3" xfId="4" applyNumberFormat="1" applyFont="1" applyBorder="1" applyAlignment="1"/>
    <xf numFmtId="4" fontId="4" fillId="0" borderId="4" xfId="4" applyNumberFormat="1" applyFont="1" applyBorder="1" applyAlignment="1"/>
    <xf numFmtId="4" fontId="4" fillId="0" borderId="4" xfId="4" applyNumberFormat="1" applyFont="1" applyFill="1" applyBorder="1" applyAlignment="1"/>
    <xf numFmtId="43" fontId="5" fillId="0" borderId="4" xfId="4" applyNumberFormat="1" applyFont="1" applyFill="1" applyBorder="1"/>
    <xf numFmtId="43" fontId="5" fillId="0" borderId="4" xfId="4" applyNumberFormat="1" applyFont="1" applyBorder="1"/>
    <xf numFmtId="4" fontId="5" fillId="0" borderId="0" xfId="4" applyNumberFormat="1" applyFont="1"/>
    <xf numFmtId="4" fontId="6" fillId="0" borderId="5" xfId="4" applyNumberFormat="1" applyFont="1" applyBorder="1" applyAlignment="1"/>
    <xf numFmtId="4" fontId="6" fillId="0" borderId="0" xfId="4" applyNumberFormat="1" applyFont="1" applyBorder="1" applyAlignment="1"/>
    <xf numFmtId="4" fontId="6" fillId="0" borderId="0" xfId="4" applyNumberFormat="1" applyFont="1" applyFill="1" applyBorder="1" applyAlignment="1"/>
    <xf numFmtId="43" fontId="5" fillId="0" borderId="0" xfId="4" applyNumberFormat="1" applyFont="1" applyFill="1" applyBorder="1"/>
    <xf numFmtId="4" fontId="6" fillId="0" borderId="5" xfId="4" applyNumberFormat="1" applyFont="1" applyBorder="1"/>
    <xf numFmtId="1" fontId="6" fillId="0" borderId="0" xfId="4" applyNumberFormat="1" applyFont="1" applyBorder="1" applyAlignment="1">
      <alignment horizontal="center" wrapText="1"/>
    </xf>
    <xf numFmtId="3" fontId="6" fillId="0" borderId="0" xfId="4" applyNumberFormat="1" applyFont="1" applyBorder="1"/>
    <xf numFmtId="43" fontId="6" fillId="5" borderId="7" xfId="4" applyNumberFormat="1" applyFont="1" applyFill="1" applyBorder="1" applyAlignment="1">
      <alignment horizontal="center"/>
    </xf>
    <xf numFmtId="43" fontId="6" fillId="0" borderId="12" xfId="4" applyNumberFormat="1" applyFont="1" applyFill="1" applyBorder="1" applyAlignment="1">
      <alignment horizontal="center"/>
    </xf>
    <xf numFmtId="0" fontId="5" fillId="0" borderId="0" xfId="4" applyFont="1" applyBorder="1" applyAlignment="1">
      <alignment wrapText="1"/>
    </xf>
    <xf numFmtId="0" fontId="6" fillId="0" borderId="14" xfId="4" applyFont="1" applyBorder="1" applyAlignment="1">
      <alignment wrapText="1"/>
    </xf>
    <xf numFmtId="43" fontId="5" fillId="0" borderId="0" xfId="4" applyNumberFormat="1" applyFont="1" applyBorder="1"/>
    <xf numFmtId="4" fontId="6" fillId="0" borderId="0" xfId="4" applyNumberFormat="1" applyFont="1" applyBorder="1"/>
    <xf numFmtId="4" fontId="6" fillId="0" borderId="0" xfId="4" applyNumberFormat="1" applyFont="1" applyAlignment="1">
      <alignment horizontal="center" vertical="center"/>
    </xf>
    <xf numFmtId="0" fontId="5" fillId="0" borderId="2" xfId="4" applyFont="1" applyFill="1" applyBorder="1"/>
    <xf numFmtId="1" fontId="7" fillId="0" borderId="2" xfId="4" applyNumberFormat="1" applyFont="1" applyFill="1" applyBorder="1" applyAlignment="1">
      <alignment horizontal="left"/>
    </xf>
    <xf numFmtId="3" fontId="5" fillId="0" borderId="2" xfId="4" applyNumberFormat="1" applyFont="1" applyFill="1" applyBorder="1"/>
    <xf numFmtId="43" fontId="5" fillId="0" borderId="2" xfId="4" applyNumberFormat="1" applyFont="1" applyFill="1" applyBorder="1"/>
    <xf numFmtId="43" fontId="5" fillId="0" borderId="2" xfId="1" applyNumberFormat="1" applyFont="1" applyFill="1" applyBorder="1"/>
    <xf numFmtId="43" fontId="8" fillId="0" borderId="2" xfId="4" applyNumberFormat="1" applyFont="1" applyFill="1" applyBorder="1"/>
    <xf numFmtId="43" fontId="9" fillId="0" borderId="2" xfId="4" applyNumberFormat="1" applyFont="1" applyFill="1" applyBorder="1"/>
    <xf numFmtId="43" fontId="5" fillId="0" borderId="2" xfId="4" applyNumberFormat="1" applyFont="1" applyFill="1" applyBorder="1" applyAlignment="1"/>
    <xf numFmtId="4" fontId="5" fillId="0" borderId="2" xfId="4" applyNumberFormat="1" applyFont="1" applyFill="1" applyBorder="1"/>
    <xf numFmtId="4" fontId="5" fillId="0" borderId="0" xfId="4" applyNumberFormat="1" applyFont="1" applyFill="1"/>
    <xf numFmtId="4" fontId="9" fillId="5" borderId="18" xfId="4" applyNumberFormat="1" applyFont="1" applyFill="1" applyBorder="1"/>
    <xf numFmtId="4" fontId="9" fillId="0" borderId="0" xfId="4" applyNumberFormat="1" applyFont="1"/>
    <xf numFmtId="164" fontId="5" fillId="0" borderId="0" xfId="4" applyNumberFormat="1" applyFont="1" applyFill="1"/>
    <xf numFmtId="1" fontId="5" fillId="0" borderId="0" xfId="4" applyNumberFormat="1" applyFont="1" applyFill="1" applyAlignment="1">
      <alignment horizontal="center" wrapText="1"/>
    </xf>
    <xf numFmtId="43" fontId="5" fillId="0" borderId="0" xfId="4" applyNumberFormat="1" applyFont="1" applyFill="1"/>
    <xf numFmtId="3" fontId="5" fillId="0" borderId="0" xfId="4" applyNumberFormat="1" applyFont="1" applyFill="1"/>
    <xf numFmtId="4" fontId="2" fillId="0" borderId="0" xfId="4" applyNumberFormat="1"/>
    <xf numFmtId="4" fontId="2" fillId="0" borderId="2" xfId="4" applyNumberFormat="1" applyBorder="1"/>
    <xf numFmtId="4" fontId="2" fillId="0" borderId="2" xfId="4" applyNumberFormat="1" applyFont="1" applyBorder="1"/>
    <xf numFmtId="4" fontId="2" fillId="0" borderId="20" xfId="4" applyNumberFormat="1" applyFont="1" applyBorder="1"/>
    <xf numFmtId="4" fontId="2" fillId="0" borderId="20" xfId="4" applyNumberFormat="1" applyBorder="1"/>
    <xf numFmtId="4" fontId="10" fillId="0" borderId="20" xfId="4" applyNumberFormat="1" applyFont="1" applyBorder="1"/>
    <xf numFmtId="4" fontId="13" fillId="6" borderId="2" xfId="4" applyNumberFormat="1" applyFont="1" applyFill="1" applyBorder="1" applyAlignment="1">
      <alignment horizontal="center"/>
    </xf>
    <xf numFmtId="4" fontId="13" fillId="7" borderId="0" xfId="4" applyNumberFormat="1" applyFont="1" applyFill="1"/>
    <xf numFmtId="4" fontId="12" fillId="7" borderId="0" xfId="4" applyNumberFormat="1" applyFont="1" applyFill="1"/>
    <xf numFmtId="0" fontId="15" fillId="2" borderId="1" xfId="2" applyFont="1" applyFill="1" applyBorder="1" applyAlignment="1">
      <alignment horizontal="center" wrapText="1"/>
    </xf>
    <xf numFmtId="43" fontId="6" fillId="9" borderId="16" xfId="4" applyNumberFormat="1" applyFont="1" applyFill="1" applyBorder="1" applyAlignment="1">
      <alignment horizontal="center" vertical="center" wrapText="1"/>
    </xf>
    <xf numFmtId="1" fontId="6" fillId="9" borderId="17" xfId="4" applyNumberFormat="1" applyFont="1" applyFill="1" applyBorder="1" applyAlignment="1">
      <alignment horizontal="center" vertical="center" wrapText="1"/>
    </xf>
    <xf numFmtId="3" fontId="6" fillId="9" borderId="17" xfId="4" applyNumberFormat="1" applyFont="1" applyFill="1" applyBorder="1" applyAlignment="1">
      <alignment horizontal="center" vertical="center"/>
    </xf>
    <xf numFmtId="43" fontId="6" fillId="9" borderId="17" xfId="4" applyNumberFormat="1" applyFont="1" applyFill="1" applyBorder="1" applyAlignment="1">
      <alignment horizontal="center" vertical="center" wrapText="1"/>
    </xf>
    <xf numFmtId="43" fontId="6" fillId="9" borderId="17" xfId="4" applyNumberFormat="1" applyFont="1" applyFill="1" applyBorder="1" applyAlignment="1">
      <alignment horizontal="center" vertical="center"/>
    </xf>
    <xf numFmtId="43" fontId="6" fillId="9" borderId="4" xfId="4" applyNumberFormat="1" applyFont="1" applyFill="1" applyBorder="1" applyAlignment="1">
      <alignment horizontal="center" vertical="center" wrapText="1"/>
    </xf>
    <xf numFmtId="43" fontId="6" fillId="10" borderId="17" xfId="4" applyNumberFormat="1" applyFont="1" applyFill="1" applyBorder="1" applyAlignment="1">
      <alignment horizontal="center" vertical="center"/>
    </xf>
    <xf numFmtId="43" fontId="6" fillId="10" borderId="17" xfId="4"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43" fontId="6" fillId="11" borderId="17" xfId="4" applyNumberFormat="1" applyFont="1" applyFill="1" applyBorder="1" applyAlignment="1">
      <alignment horizontal="center" vertical="center" wrapText="1"/>
    </xf>
    <xf numFmtId="4" fontId="16" fillId="0" borderId="2" xfId="4" applyNumberFormat="1" applyFont="1" applyBorder="1"/>
    <xf numFmtId="4" fontId="16" fillId="0" borderId="0" xfId="4" applyNumberFormat="1" applyFont="1"/>
    <xf numFmtId="4" fontId="17" fillId="0" borderId="2" xfId="4" applyNumberFormat="1" applyFont="1" applyBorder="1"/>
    <xf numFmtId="4" fontId="16" fillId="0" borderId="20" xfId="4" applyNumberFormat="1" applyFont="1" applyBorder="1"/>
    <xf numFmtId="4" fontId="17" fillId="0" borderId="2" xfId="4" applyNumberFormat="1" applyFont="1" applyFill="1" applyBorder="1"/>
    <xf numFmtId="4" fontId="10" fillId="0" borderId="20" xfId="4" applyNumberFormat="1" applyFont="1" applyBorder="1" applyAlignment="1">
      <alignment horizontal="right"/>
    </xf>
    <xf numFmtId="0" fontId="0" fillId="0" borderId="2" xfId="0" applyBorder="1"/>
    <xf numFmtId="0" fontId="18" fillId="0" borderId="2" xfId="0" applyFont="1" applyBorder="1"/>
    <xf numFmtId="0" fontId="0" fillId="0" borderId="0" xfId="0" applyBorder="1"/>
    <xf numFmtId="0" fontId="18" fillId="0" borderId="0" xfId="0" applyFont="1" applyBorder="1"/>
    <xf numFmtId="0" fontId="0" fillId="11" borderId="0" xfId="0" applyFill="1"/>
    <xf numFmtId="0" fontId="0" fillId="12" borderId="0" xfId="0" applyFill="1"/>
    <xf numFmtId="4" fontId="19" fillId="0" borderId="2" xfId="3" applyNumberFormat="1" applyFont="1" applyBorder="1"/>
    <xf numFmtId="0" fontId="15" fillId="13" borderId="2" xfId="2" applyFont="1" applyFill="1" applyBorder="1" applyAlignment="1">
      <alignment horizontal="center" wrapText="1"/>
    </xf>
    <xf numFmtId="0" fontId="20" fillId="0" borderId="2" xfId="0" applyFont="1" applyBorder="1"/>
    <xf numFmtId="0" fontId="21" fillId="0" borderId="2" xfId="0" applyFont="1" applyBorder="1"/>
    <xf numFmtId="0" fontId="22" fillId="13" borderId="5" xfId="2" applyFont="1" applyFill="1" applyBorder="1" applyAlignment="1">
      <alignment horizontal="center" wrapText="1"/>
    </xf>
    <xf numFmtId="0" fontId="19" fillId="0" borderId="2" xfId="2" applyFont="1" applyBorder="1" applyAlignment="1">
      <alignment vertical="center"/>
    </xf>
    <xf numFmtId="0" fontId="23" fillId="7" borderId="21" xfId="0" applyNumberFormat="1" applyFont="1" applyFill="1" applyBorder="1" applyAlignment="1">
      <alignment vertical="center" wrapText="1"/>
    </xf>
    <xf numFmtId="49" fontId="23" fillId="7" borderId="21" xfId="0" applyNumberFormat="1" applyFont="1" applyFill="1" applyBorder="1" applyAlignment="1">
      <alignment vertical="center" wrapText="1"/>
    </xf>
    <xf numFmtId="0" fontId="24" fillId="15" borderId="21" xfId="0" applyNumberFormat="1" applyFont="1" applyFill="1" applyBorder="1" applyAlignment="1">
      <alignment vertical="center" wrapText="1"/>
    </xf>
    <xf numFmtId="49" fontId="24" fillId="15" borderId="21" xfId="0" applyNumberFormat="1" applyFont="1" applyFill="1" applyBorder="1" applyAlignment="1">
      <alignment vertical="center" wrapText="1"/>
    </xf>
    <xf numFmtId="0" fontId="25" fillId="15" borderId="21" xfId="0" applyNumberFormat="1" applyFont="1" applyFill="1" applyBorder="1" applyAlignment="1">
      <alignment vertical="center" wrapText="1"/>
    </xf>
    <xf numFmtId="165" fontId="26" fillId="14" borderId="21" xfId="0" applyNumberFormat="1" applyFont="1" applyFill="1" applyBorder="1" applyAlignment="1">
      <alignment vertical="center" wrapText="1"/>
    </xf>
    <xf numFmtId="0" fontId="24" fillId="14" borderId="21" xfId="0" applyNumberFormat="1" applyFont="1" applyFill="1" applyBorder="1" applyAlignment="1">
      <alignment vertical="center" wrapText="1"/>
    </xf>
    <xf numFmtId="49" fontId="24" fillId="14" borderId="21" xfId="0" applyNumberFormat="1" applyFont="1" applyFill="1" applyBorder="1" applyAlignment="1">
      <alignment vertical="center" wrapText="1"/>
    </xf>
    <xf numFmtId="0" fontId="18" fillId="0" borderId="2" xfId="0" applyFont="1" applyBorder="1" applyAlignment="1">
      <alignment horizontal="left"/>
    </xf>
    <xf numFmtId="0" fontId="27" fillId="0" borderId="2" xfId="5" applyBorder="1" applyAlignment="1">
      <alignment horizontal="left"/>
    </xf>
    <xf numFmtId="43" fontId="6" fillId="3" borderId="2" xfId="4" applyNumberFormat="1" applyFont="1" applyFill="1" applyBorder="1" applyAlignment="1">
      <alignment horizontal="center"/>
    </xf>
    <xf numFmtId="43" fontId="6" fillId="4" borderId="6" xfId="4" applyNumberFormat="1" applyFont="1" applyFill="1" applyBorder="1" applyAlignment="1">
      <alignment horizontal="center"/>
    </xf>
    <xf numFmtId="43" fontId="6" fillId="4" borderId="7" xfId="4" applyNumberFormat="1" applyFont="1" applyFill="1" applyBorder="1" applyAlignment="1">
      <alignment horizontal="center"/>
    </xf>
    <xf numFmtId="43" fontId="6" fillId="4" borderId="8" xfId="4" applyNumberFormat="1" applyFont="1" applyFill="1" applyBorder="1" applyAlignment="1">
      <alignment horizontal="center"/>
    </xf>
    <xf numFmtId="43" fontId="6" fillId="0" borderId="9" xfId="4" applyNumberFormat="1" applyFont="1" applyBorder="1" applyAlignment="1">
      <alignment horizontal="center"/>
    </xf>
    <xf numFmtId="43" fontId="6" fillId="0" borderId="0" xfId="4" applyNumberFormat="1" applyFont="1" applyBorder="1" applyAlignment="1">
      <alignment horizontal="center"/>
    </xf>
    <xf numFmtId="43" fontId="6" fillId="0" borderId="10" xfId="4" applyNumberFormat="1" applyFont="1" applyFill="1" applyBorder="1" applyAlignment="1">
      <alignment horizontal="center"/>
    </xf>
    <xf numFmtId="43" fontId="6" fillId="0" borderId="11" xfId="4" applyNumberFormat="1" applyFont="1" applyFill="1" applyBorder="1" applyAlignment="1">
      <alignment horizontal="center"/>
    </xf>
    <xf numFmtId="43" fontId="6" fillId="0" borderId="12" xfId="4" applyNumberFormat="1" applyFont="1" applyFill="1" applyBorder="1" applyAlignment="1">
      <alignment horizontal="center"/>
    </xf>
    <xf numFmtId="43" fontId="6" fillId="0" borderId="13" xfId="4" applyNumberFormat="1" applyFont="1" applyBorder="1" applyAlignment="1">
      <alignment horizontal="center" wrapText="1"/>
    </xf>
    <xf numFmtId="43" fontId="6" fillId="0" borderId="14" xfId="4" applyNumberFormat="1" applyFont="1" applyBorder="1" applyAlignment="1">
      <alignment horizontal="center" wrapText="1"/>
    </xf>
    <xf numFmtId="43" fontId="6" fillId="0" borderId="15" xfId="4" applyNumberFormat="1" applyFont="1" applyBorder="1" applyAlignment="1">
      <alignment horizontal="center" wrapText="1"/>
    </xf>
    <xf numFmtId="4" fontId="14" fillId="8" borderId="6" xfId="4" applyNumberFormat="1" applyFont="1" applyFill="1" applyBorder="1" applyAlignment="1">
      <alignment horizontal="center"/>
    </xf>
    <xf numFmtId="4" fontId="14" fillId="8" borderId="7" xfId="4" applyNumberFormat="1" applyFont="1" applyFill="1" applyBorder="1" applyAlignment="1">
      <alignment horizontal="center"/>
    </xf>
    <xf numFmtId="4" fontId="14" fillId="8" borderId="19" xfId="4" applyNumberFormat="1" applyFont="1" applyFill="1" applyBorder="1" applyAlignment="1">
      <alignment horizontal="center"/>
    </xf>
    <xf numFmtId="4" fontId="11" fillId="0" borderId="6" xfId="4" applyNumberFormat="1" applyFont="1" applyBorder="1" applyAlignment="1">
      <alignment horizontal="center" wrapText="1"/>
    </xf>
    <xf numFmtId="4" fontId="11" fillId="0" borderId="7" xfId="4" applyNumberFormat="1" applyFont="1" applyBorder="1" applyAlignment="1">
      <alignment horizontal="center" wrapText="1"/>
    </xf>
    <xf numFmtId="4" fontId="11" fillId="0" borderId="19" xfId="4" applyNumberFormat="1" applyFont="1" applyBorder="1" applyAlignment="1">
      <alignment horizontal="center" wrapText="1"/>
    </xf>
    <xf numFmtId="165" fontId="27" fillId="14" borderId="21" xfId="5" applyNumberFormat="1" applyFill="1" applyBorder="1" applyAlignment="1">
      <alignment vertical="center" wrapText="1"/>
    </xf>
  </cellXfs>
  <cellStyles count="6">
    <cellStyle name="Comma" xfId="1" builtinId="3"/>
    <cellStyle name="Hyperlink" xfId="5" builtinId="8"/>
    <cellStyle name="Millares 14" xfId="3"/>
    <cellStyle name="Normal" xfId="0" builtinId="0"/>
    <cellStyle name="Normal 18" xfId="2"/>
    <cellStyle name="Normal_Estudio de nomina Pakal (Alejandro)" xfId="4"/>
  </cellStyles>
  <dxfs count="0"/>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pulsion-tv.com/files/GIN/GIN-PPtv/GIN-PPtv.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0</xdr:rowOff>
    </xdr:from>
    <xdr:to>
      <xdr:col>5</xdr:col>
      <xdr:colOff>28575</xdr:colOff>
      <xdr:row>5</xdr:row>
      <xdr:rowOff>36887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0"/>
          <a:ext cx="1657350" cy="989387"/>
        </a:xfrm>
        <a:prstGeom prst="rect">
          <a:avLst/>
        </a:prstGeom>
      </xdr:spPr>
    </xdr:pic>
    <xdr:clientData/>
  </xdr:twoCellAnchor>
  <xdr:twoCellAnchor editAs="oneCell">
    <xdr:from>
      <xdr:col>0</xdr:col>
      <xdr:colOff>0</xdr:colOff>
      <xdr:row>11</xdr:row>
      <xdr:rowOff>19050</xdr:rowOff>
    </xdr:from>
    <xdr:to>
      <xdr:col>1</xdr:col>
      <xdr:colOff>495300</xdr:colOff>
      <xdr:row>16</xdr:row>
      <xdr:rowOff>18661</xdr:rowOff>
    </xdr:to>
    <xdr:pic>
      <xdr:nvPicPr>
        <xdr:cNvPr id="3" name="2 Imagen">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10" t="17400" r="9028" b="24285"/>
        <a:stretch/>
      </xdr:blipFill>
      <xdr:spPr>
        <a:xfrm>
          <a:off x="0" y="1162050"/>
          <a:ext cx="2257425" cy="952111"/>
        </a:xfrm>
        <a:prstGeom prst="rect">
          <a:avLst/>
        </a:prstGeom>
      </xdr:spPr>
    </xdr:pic>
    <xdr:clientData/>
  </xdr:twoCellAnchor>
  <xdr:oneCellAnchor>
    <xdr:from>
      <xdr:col>1</xdr:col>
      <xdr:colOff>647700</xdr:colOff>
      <xdr:row>10</xdr:row>
      <xdr:rowOff>171450</xdr:rowOff>
    </xdr:from>
    <xdr:ext cx="7181850" cy="953466"/>
    <xdr:sp macro="" textlink="">
      <xdr:nvSpPr>
        <xdr:cNvPr id="4" name="3 CuadroTexto"/>
        <xdr:cNvSpPr txBox="1"/>
      </xdr:nvSpPr>
      <xdr:spPr>
        <a:xfrm>
          <a:off x="2409825" y="2076450"/>
          <a:ext cx="71818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Su</a:t>
          </a:r>
          <a:r>
            <a:rPr lang="es-MX" sz="1100" baseline="0"/>
            <a:t> estudio de ahorro  mediante  la optimización de  pago de impuestos y nómina le permitirá saber hasta cuántos miles de pesos  puede  ahorrar su empresa. Tan solo requerimos nos envie una muestra representativa del personal de su nómina (no itene que ser toda la tabla) para elaborar su estudio </a:t>
          </a:r>
          <a:r>
            <a:rPr lang="es-MX" sz="1100" baseline="0">
              <a:solidFill>
                <a:srgbClr val="FF0000"/>
              </a:solidFill>
            </a:rPr>
            <a:t>gratuito</a:t>
          </a:r>
          <a:r>
            <a:rPr lang="es-MX" sz="1100" baseline="0"/>
            <a:t> y esquema propuesto para obtener importantes ahorros dentro del nuevo marco legal  y reformas fiscales implementadas.  Esta ¨Nómina Ciega"  será tratada con toda confidencialidad.</a:t>
          </a:r>
          <a:endParaRPr lang="es-MX" sz="1100"/>
        </a:p>
      </xdr:txBody>
    </xdr:sp>
    <xdr:clientData/>
  </xdr:oneCellAnchor>
  <xdr:oneCellAnchor>
    <xdr:from>
      <xdr:col>4</xdr:col>
      <xdr:colOff>685800</xdr:colOff>
      <xdr:row>29</xdr:row>
      <xdr:rowOff>38099</xdr:rowOff>
    </xdr:from>
    <xdr:ext cx="3590925" cy="1133475"/>
    <xdr:sp macro="" textlink="">
      <xdr:nvSpPr>
        <xdr:cNvPr id="5" name="4 CuadroTexto"/>
        <xdr:cNvSpPr txBox="1"/>
      </xdr:nvSpPr>
      <xdr:spPr>
        <a:xfrm>
          <a:off x="6591300" y="5591174"/>
          <a:ext cx="3590925" cy="1133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i="1">
              <a:solidFill>
                <a:schemeClr val="tx1">
                  <a:lumMod val="65000"/>
                  <a:lumOff val="35000"/>
                </a:schemeClr>
              </a:solidFill>
            </a:rPr>
            <a:t>*En este ejemplo, una empresa tiene 67 empleados en 10 categorías diferentes (Directores, gerentes, coordinadores, etc...), y paga una nomina de $385,000 quincenales. </a:t>
          </a:r>
        </a:p>
        <a:p>
          <a:r>
            <a:rPr lang="es-MX" sz="1100" i="1">
              <a:solidFill>
                <a:schemeClr val="tx1">
                  <a:lumMod val="65000"/>
                  <a:lumOff val="35000"/>
                </a:schemeClr>
              </a:solidFill>
            </a:rPr>
            <a:t>El resultado del estudio le dirá cuánto</a:t>
          </a:r>
          <a:r>
            <a:rPr lang="es-MX" sz="1100" i="1" baseline="0">
              <a:solidFill>
                <a:schemeClr val="tx1">
                  <a:lumMod val="65000"/>
                  <a:lumOff val="35000"/>
                </a:schemeClr>
              </a:solidFill>
            </a:rPr>
            <a:t> podría ahorrarse aplicando uno de nuestros esquemas de administración y pago de nómina.</a:t>
          </a:r>
          <a:endParaRPr lang="es-MX" sz="1100" i="1">
            <a:solidFill>
              <a:schemeClr val="tx1">
                <a:lumMod val="65000"/>
                <a:lumOff val="35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ocuments/mmm/autoguia/zeichen/propulsion/GIN/ExpoManuf-Control_NC/ESTUDIO%20DE%20NOMINA%20MU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ROPUESTA"/>
      <sheetName val="datos empresa"/>
      <sheetName val="DATOS "/>
    </sheetNames>
    <sheetDataSet>
      <sheetData sheetId="0"/>
      <sheetData sheetId="1">
        <row r="28">
          <cell r="M28">
            <v>70000</v>
          </cell>
          <cell r="Q28">
            <v>9244.0400000000009</v>
          </cell>
          <cell r="R28">
            <v>1750</v>
          </cell>
          <cell r="U28">
            <v>0</v>
          </cell>
          <cell r="V28">
            <v>10994.04</v>
          </cell>
          <cell r="AL28">
            <v>70000.002624300003</v>
          </cell>
          <cell r="AM28">
            <v>18308.650624300004</v>
          </cell>
          <cell r="AN28">
            <v>1008</v>
          </cell>
          <cell r="AO28">
            <v>4200.0001574580001</v>
          </cell>
          <cell r="AQ28">
            <v>5786.0398425420008</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youtu.be/wVetufHukDw"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youtu.be/wVetufHukD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workbookViewId="0">
      <selection activeCell="B1" sqref="B1:C1"/>
    </sheetView>
  </sheetViews>
  <sheetFormatPr defaultColWidth="11.42578125" defaultRowHeight="15"/>
  <cols>
    <col min="1" max="1" width="26.42578125" customWidth="1"/>
    <col min="2" max="2" width="12.42578125" customWidth="1"/>
    <col min="3" max="3" width="38.28515625" customWidth="1"/>
  </cols>
  <sheetData>
    <row r="1" spans="1:9">
      <c r="A1" s="64" t="s">
        <v>123</v>
      </c>
      <c r="B1" s="84" t="s">
        <v>141</v>
      </c>
      <c r="C1" s="84"/>
      <c r="D1" s="69"/>
      <c r="E1" s="69"/>
    </row>
    <row r="2" spans="1:9">
      <c r="A2" s="64" t="s">
        <v>127</v>
      </c>
      <c r="B2" s="85" t="s">
        <v>140</v>
      </c>
      <c r="C2" s="84"/>
      <c r="D2" s="69"/>
      <c r="E2" s="69"/>
    </row>
    <row r="3" spans="1:9">
      <c r="A3" s="64" t="s">
        <v>124</v>
      </c>
      <c r="B3" s="84" t="s">
        <v>128</v>
      </c>
      <c r="C3" s="84"/>
      <c r="D3" s="69"/>
      <c r="E3" s="69"/>
    </row>
    <row r="4" spans="1:9">
      <c r="A4" s="64" t="s">
        <v>138</v>
      </c>
      <c r="B4" s="84" t="s">
        <v>142</v>
      </c>
      <c r="C4" s="84"/>
      <c r="D4" s="69"/>
      <c r="E4" s="69"/>
    </row>
    <row r="5" spans="1:9">
      <c r="A5" s="64" t="s">
        <v>137</v>
      </c>
      <c r="B5" s="65" t="s">
        <v>139</v>
      </c>
      <c r="C5" s="65"/>
      <c r="D5" s="69"/>
      <c r="E5" s="69"/>
    </row>
    <row r="6" spans="1:9">
      <c r="A6" s="66"/>
      <c r="B6" s="67"/>
      <c r="C6" s="67"/>
    </row>
    <row r="7" spans="1:9">
      <c r="A7" s="66"/>
      <c r="B7" s="67"/>
      <c r="C7" s="67"/>
    </row>
    <row r="8" spans="1:9">
      <c r="A8" s="66"/>
      <c r="B8" s="67"/>
      <c r="C8" s="67"/>
    </row>
    <row r="9" spans="1:9">
      <c r="A9" s="66"/>
      <c r="B9" s="67"/>
      <c r="C9" s="67"/>
    </row>
    <row r="10" spans="1:9">
      <c r="A10" s="66"/>
      <c r="B10" s="67"/>
      <c r="C10" s="67"/>
    </row>
    <row r="11" spans="1:9">
      <c r="A11" s="68"/>
      <c r="B11" s="68"/>
      <c r="C11" s="68"/>
      <c r="D11" s="68"/>
      <c r="E11" s="68"/>
      <c r="F11" s="68"/>
      <c r="G11" s="68"/>
      <c r="H11" s="68"/>
      <c r="I11" s="68"/>
    </row>
    <row r="12" spans="1:9">
      <c r="A12" s="68"/>
      <c r="B12" s="68"/>
      <c r="C12" s="68"/>
      <c r="D12" s="68"/>
      <c r="E12" s="68"/>
      <c r="F12" s="68"/>
      <c r="G12" s="68"/>
      <c r="H12" s="68"/>
      <c r="I12" s="68"/>
    </row>
    <row r="13" spans="1:9">
      <c r="A13" s="68"/>
      <c r="B13" s="68"/>
      <c r="C13" s="68"/>
      <c r="D13" s="68"/>
      <c r="E13" s="68"/>
      <c r="F13" s="68"/>
      <c r="G13" s="68"/>
      <c r="H13" s="68"/>
      <c r="I13" s="68"/>
    </row>
    <row r="14" spans="1:9">
      <c r="A14" s="68"/>
      <c r="B14" s="68"/>
      <c r="C14" s="68"/>
      <c r="D14" s="68"/>
      <c r="E14" s="68"/>
      <c r="F14" s="68"/>
      <c r="G14" s="68"/>
      <c r="H14" s="68"/>
      <c r="I14" s="68"/>
    </row>
    <row r="15" spans="1:9">
      <c r="A15" s="68"/>
      <c r="B15" s="68"/>
      <c r="C15" s="68"/>
      <c r="D15" s="68"/>
      <c r="E15" s="68"/>
      <c r="F15" s="68"/>
      <c r="G15" s="68"/>
      <c r="H15" s="68"/>
      <c r="I15" s="68"/>
    </row>
    <row r="16" spans="1:9">
      <c r="A16" s="68"/>
      <c r="B16" s="68"/>
      <c r="C16" s="68"/>
      <c r="D16" s="68"/>
      <c r="E16" s="68"/>
      <c r="F16" s="68"/>
      <c r="G16" s="68"/>
      <c r="H16" s="68"/>
      <c r="I16" s="68"/>
    </row>
    <row r="17" spans="1:9" ht="15.75" thickBot="1">
      <c r="A17" s="68"/>
      <c r="B17" s="68"/>
      <c r="C17" s="68"/>
      <c r="D17" s="68"/>
      <c r="E17" s="68"/>
      <c r="F17" s="68"/>
      <c r="G17" s="68"/>
      <c r="H17" s="68"/>
      <c r="I17" s="68"/>
    </row>
    <row r="18" spans="1:9" ht="16.5" thickBot="1">
      <c r="A18" s="47" t="s">
        <v>0</v>
      </c>
      <c r="B18" s="47" t="s">
        <v>2</v>
      </c>
      <c r="C18" s="47" t="s">
        <v>1</v>
      </c>
      <c r="E18" s="74" t="s">
        <v>126</v>
      </c>
      <c r="F18" s="71" t="s">
        <v>0</v>
      </c>
      <c r="G18" s="71" t="s">
        <v>2</v>
      </c>
      <c r="H18" s="71" t="s">
        <v>125</v>
      </c>
    </row>
    <row r="19" spans="1:9">
      <c r="A19" s="1" t="s">
        <v>54</v>
      </c>
      <c r="B19" s="75"/>
      <c r="C19" s="70">
        <v>0</v>
      </c>
      <c r="F19" s="72">
        <v>1</v>
      </c>
      <c r="G19" s="72">
        <v>5</v>
      </c>
      <c r="H19" s="73">
        <v>2000</v>
      </c>
      <c r="I19">
        <f>H19*G19</f>
        <v>10000</v>
      </c>
    </row>
    <row r="20" spans="1:9">
      <c r="A20" s="1" t="s">
        <v>57</v>
      </c>
      <c r="B20" s="75"/>
      <c r="C20" s="70">
        <v>0</v>
      </c>
      <c r="F20" s="72">
        <v>2</v>
      </c>
      <c r="G20" s="72">
        <v>25</v>
      </c>
      <c r="H20" s="73">
        <v>5000</v>
      </c>
      <c r="I20">
        <f t="shared" ref="I20:I28" si="0">H20*G20</f>
        <v>125000</v>
      </c>
    </row>
    <row r="21" spans="1:9">
      <c r="A21" s="1" t="s">
        <v>59</v>
      </c>
      <c r="B21" s="75"/>
      <c r="C21" s="70">
        <v>0</v>
      </c>
      <c r="F21" s="72">
        <v>3</v>
      </c>
      <c r="G21" s="72">
        <v>8</v>
      </c>
      <c r="H21" s="73">
        <v>7000</v>
      </c>
      <c r="I21">
        <f t="shared" si="0"/>
        <v>56000</v>
      </c>
    </row>
    <row r="22" spans="1:9">
      <c r="A22" s="1" t="s">
        <v>61</v>
      </c>
      <c r="B22" s="75"/>
      <c r="C22" s="70">
        <v>0</v>
      </c>
      <c r="F22" s="72">
        <v>4</v>
      </c>
      <c r="G22" s="72">
        <v>6</v>
      </c>
      <c r="H22" s="73">
        <v>4000</v>
      </c>
      <c r="I22">
        <f t="shared" si="0"/>
        <v>24000</v>
      </c>
    </row>
    <row r="23" spans="1:9">
      <c r="A23" s="1" t="s">
        <v>63</v>
      </c>
      <c r="B23" s="75"/>
      <c r="C23" s="70">
        <v>0</v>
      </c>
      <c r="F23" s="72">
        <v>5</v>
      </c>
      <c r="G23" s="72">
        <v>1</v>
      </c>
      <c r="H23" s="73">
        <v>6000</v>
      </c>
      <c r="I23">
        <f t="shared" si="0"/>
        <v>6000</v>
      </c>
    </row>
    <row r="24" spans="1:9">
      <c r="A24" s="1" t="s">
        <v>65</v>
      </c>
      <c r="B24" s="75"/>
      <c r="C24" s="70">
        <v>0</v>
      </c>
      <c r="F24" s="72">
        <v>6</v>
      </c>
      <c r="G24" s="72">
        <v>1</v>
      </c>
      <c r="H24" s="73">
        <v>6000</v>
      </c>
      <c r="I24">
        <f t="shared" si="0"/>
        <v>6000</v>
      </c>
    </row>
    <row r="25" spans="1:9">
      <c r="A25" s="1" t="s">
        <v>67</v>
      </c>
      <c r="B25" s="75"/>
      <c r="C25" s="70">
        <v>0</v>
      </c>
      <c r="F25" s="72">
        <v>7</v>
      </c>
      <c r="G25" s="72">
        <v>5</v>
      </c>
      <c r="H25" s="73">
        <v>8000</v>
      </c>
      <c r="I25">
        <f t="shared" si="0"/>
        <v>40000</v>
      </c>
    </row>
    <row r="26" spans="1:9">
      <c r="A26" s="1" t="s">
        <v>69</v>
      </c>
      <c r="B26" s="75"/>
      <c r="C26" s="70">
        <v>0</v>
      </c>
      <c r="F26" s="72">
        <v>8</v>
      </c>
      <c r="G26" s="72">
        <v>12</v>
      </c>
      <c r="H26" s="73">
        <v>4000</v>
      </c>
      <c r="I26">
        <f t="shared" si="0"/>
        <v>48000</v>
      </c>
    </row>
    <row r="27" spans="1:9">
      <c r="A27" s="1" t="s">
        <v>71</v>
      </c>
      <c r="B27" s="75"/>
      <c r="C27" s="70">
        <v>0</v>
      </c>
      <c r="F27" s="72">
        <v>9</v>
      </c>
      <c r="G27" s="72">
        <v>3</v>
      </c>
      <c r="H27" s="73">
        <v>16000</v>
      </c>
      <c r="I27">
        <f t="shared" si="0"/>
        <v>48000</v>
      </c>
    </row>
    <row r="28" spans="1:9">
      <c r="A28" s="1" t="s">
        <v>73</v>
      </c>
      <c r="B28" s="75"/>
      <c r="C28" s="70">
        <v>0</v>
      </c>
      <c r="F28" s="72">
        <v>10</v>
      </c>
      <c r="G28" s="72">
        <v>1</v>
      </c>
      <c r="H28" s="73">
        <v>22000</v>
      </c>
      <c r="I28">
        <f t="shared" si="0"/>
        <v>22000</v>
      </c>
    </row>
    <row r="29" spans="1:9">
      <c r="A29" s="1" t="s">
        <v>75</v>
      </c>
      <c r="B29" s="75"/>
      <c r="C29" s="70">
        <v>0</v>
      </c>
      <c r="G29">
        <f>SUM(G19:G28)</f>
        <v>67</v>
      </c>
      <c r="I29">
        <f>SUM(I19:I28)</f>
        <v>385000</v>
      </c>
    </row>
    <row r="30" spans="1:9">
      <c r="A30" s="1" t="s">
        <v>77</v>
      </c>
      <c r="B30" s="75"/>
      <c r="C30" s="70">
        <v>0</v>
      </c>
    </row>
    <row r="31" spans="1:9">
      <c r="A31" s="1" t="s">
        <v>79</v>
      </c>
      <c r="B31" s="75"/>
      <c r="C31" s="70">
        <v>0</v>
      </c>
    </row>
    <row r="32" spans="1:9">
      <c r="A32" s="1" t="s">
        <v>81</v>
      </c>
      <c r="B32" s="75"/>
      <c r="C32" s="70">
        <v>0</v>
      </c>
    </row>
    <row r="33" spans="1:3">
      <c r="A33" s="1" t="s">
        <v>83</v>
      </c>
      <c r="B33" s="75"/>
      <c r="C33" s="70">
        <v>0</v>
      </c>
    </row>
    <row r="34" spans="1:3">
      <c r="A34" s="1" t="s">
        <v>85</v>
      </c>
      <c r="B34" s="75"/>
      <c r="C34" s="70">
        <v>0</v>
      </c>
    </row>
    <row r="35" spans="1:3">
      <c r="A35" s="1" t="s">
        <v>87</v>
      </c>
      <c r="B35" s="75"/>
      <c r="C35" s="70">
        <v>0</v>
      </c>
    </row>
    <row r="36" spans="1:3">
      <c r="A36" s="1" t="s">
        <v>89</v>
      </c>
      <c r="B36" s="75"/>
      <c r="C36" s="70">
        <v>0</v>
      </c>
    </row>
    <row r="37" spans="1:3">
      <c r="A37" s="1" t="s">
        <v>91</v>
      </c>
      <c r="B37" s="75"/>
      <c r="C37" s="70">
        <v>0</v>
      </c>
    </row>
    <row r="38" spans="1:3">
      <c r="A38" s="1" t="s">
        <v>93</v>
      </c>
      <c r="B38" s="75"/>
      <c r="C38" s="70">
        <v>0</v>
      </c>
    </row>
    <row r="39" spans="1:3">
      <c r="A39" s="1" t="s">
        <v>95</v>
      </c>
      <c r="B39" s="75"/>
      <c r="C39" s="70">
        <v>0</v>
      </c>
    </row>
    <row r="40" spans="1:3">
      <c r="A40" s="1" t="s">
        <v>97</v>
      </c>
      <c r="B40" s="75"/>
      <c r="C40" s="70">
        <v>0</v>
      </c>
    </row>
    <row r="41" spans="1:3">
      <c r="A41" s="1" t="s">
        <v>99</v>
      </c>
      <c r="B41" s="75"/>
      <c r="C41" s="70">
        <v>0</v>
      </c>
    </row>
    <row r="42" spans="1:3">
      <c r="A42" s="1" t="s">
        <v>101</v>
      </c>
      <c r="B42" s="75"/>
      <c r="C42" s="70">
        <v>0</v>
      </c>
    </row>
    <row r="43" spans="1:3">
      <c r="A43" s="1" t="s">
        <v>103</v>
      </c>
      <c r="B43" s="75"/>
      <c r="C43" s="70">
        <v>0</v>
      </c>
    </row>
    <row r="44" spans="1:3">
      <c r="A44" s="1" t="s">
        <v>105</v>
      </c>
      <c r="B44" s="75"/>
      <c r="C44" s="70">
        <v>0</v>
      </c>
    </row>
    <row r="45" spans="1:3">
      <c r="A45" s="1" t="s">
        <v>107</v>
      </c>
      <c r="B45" s="75"/>
      <c r="C45" s="70">
        <v>0</v>
      </c>
    </row>
    <row r="46" spans="1:3">
      <c r="A46" s="1" t="s">
        <v>109</v>
      </c>
      <c r="B46" s="75"/>
      <c r="C46" s="70">
        <v>0</v>
      </c>
    </row>
  </sheetData>
  <sortState ref="A2:C29">
    <sortCondition ref="A2"/>
  </sortState>
  <mergeCells count="4">
    <mergeCell ref="B1:C1"/>
    <mergeCell ref="B2:C2"/>
    <mergeCell ref="B3:C3"/>
    <mergeCell ref="B4:C4"/>
  </mergeCells>
  <hyperlinks>
    <hyperlink ref="B2" r:id="rId1"/>
  </hyperlinks>
  <pageMargins left="0.7" right="0.7" top="0.75" bottom="0.75" header="0.3" footer="0.3"/>
  <pageSetup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workbookViewId="0">
      <pane xSplit="2" ySplit="5" topLeftCell="C6" activePane="bottomRight" state="frozen"/>
      <selection pane="topRight" activeCell="C1" sqref="C1"/>
      <selection pane="bottomLeft" activeCell="A6" sqref="A6"/>
      <selection pane="bottomRight" activeCell="C3" sqref="C3"/>
    </sheetView>
  </sheetViews>
  <sheetFormatPr defaultColWidth="11.42578125" defaultRowHeight="12.75"/>
  <cols>
    <col min="1" max="1" width="8.85546875" style="31" customWidth="1"/>
    <col min="2" max="2" width="13" style="35" customWidth="1"/>
    <col min="3" max="3" width="23.7109375" style="37" customWidth="1"/>
    <col min="4" max="4" width="13.140625" style="36" customWidth="1"/>
    <col min="5" max="5" width="15.42578125" style="36" customWidth="1"/>
    <col min="6" max="10" width="14.5703125" style="36" customWidth="1"/>
    <col min="11" max="11" width="15.85546875" style="36" customWidth="1"/>
    <col min="12" max="12" width="17.42578125" style="36" customWidth="1"/>
    <col min="13" max="13" width="20" style="36" customWidth="1"/>
    <col min="14" max="14" width="16.85546875" style="36" customWidth="1"/>
    <col min="15" max="15" width="17.7109375" style="36" customWidth="1"/>
    <col min="16" max="16" width="19" style="36" customWidth="1"/>
    <col min="17" max="17" width="18.5703125" style="36" customWidth="1"/>
    <col min="18" max="18" width="17.5703125" style="36" customWidth="1"/>
    <col min="19" max="19" width="18" style="36" customWidth="1"/>
    <col min="20" max="20" width="15.85546875" style="36" customWidth="1"/>
    <col min="21" max="21" width="14.28515625" style="36" customWidth="1"/>
    <col min="22" max="22" width="17.85546875" style="36" customWidth="1"/>
    <col min="23" max="23" width="13.28515625" style="36" customWidth="1"/>
    <col min="24" max="24" width="17.85546875" style="36" customWidth="1"/>
    <col min="25" max="25" width="13.140625" style="36" customWidth="1"/>
    <col min="26" max="26" width="16" style="36" customWidth="1"/>
    <col min="27" max="27" width="15.7109375" style="36" customWidth="1"/>
    <col min="28" max="28" width="17.85546875" style="36" customWidth="1"/>
    <col min="29" max="29" width="15.85546875" style="36" customWidth="1"/>
    <col min="30" max="30" width="17.85546875" style="36" customWidth="1"/>
    <col min="31" max="31" width="18.7109375" style="36" customWidth="1"/>
    <col min="32" max="32" width="16.5703125" style="36" customWidth="1"/>
    <col min="33" max="33" width="16" style="36" customWidth="1"/>
    <col min="34" max="34" width="15.7109375" style="36" customWidth="1"/>
    <col min="35" max="35" width="15.28515625" style="36" customWidth="1"/>
    <col min="36" max="36" width="10.7109375" style="36" customWidth="1"/>
    <col min="37" max="37" width="10.140625" style="36" customWidth="1"/>
    <col min="38" max="38" width="16.140625" style="36" customWidth="1"/>
    <col min="39" max="39" width="17.28515625" style="36" customWidth="1"/>
    <col min="40" max="40" width="16.85546875" style="36" customWidth="1"/>
    <col min="41" max="41" width="21.85546875" style="36" customWidth="1"/>
    <col min="42" max="42" width="17.85546875" style="36" customWidth="1"/>
    <col min="43" max="43" width="20.140625" style="36" customWidth="1"/>
    <col min="44" max="44" width="17.5703125" style="31" customWidth="1"/>
    <col min="45" max="45" width="5" style="31" customWidth="1"/>
    <col min="46" max="16384" width="11.42578125" style="31"/>
  </cols>
  <sheetData>
    <row r="1" spans="1:45" s="7" customFormat="1" ht="15.75">
      <c r="A1" s="2"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3"/>
      <c r="AN1" s="3"/>
      <c r="AO1" s="5"/>
      <c r="AP1" s="3"/>
      <c r="AQ1" s="6"/>
    </row>
    <row r="2" spans="1:45" s="7" customForma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10"/>
      <c r="AM2" s="9"/>
      <c r="AN2" s="9"/>
      <c r="AO2" s="11"/>
      <c r="AP2" s="9"/>
      <c r="AQ2" s="11"/>
      <c r="AR2" s="11"/>
      <c r="AS2" s="11"/>
    </row>
    <row r="3" spans="1:45" s="7" customFormat="1">
      <c r="A3" s="12"/>
      <c r="B3" s="13"/>
      <c r="C3" s="14"/>
      <c r="D3" s="86" t="s">
        <v>4</v>
      </c>
      <c r="E3" s="86"/>
      <c r="F3" s="86"/>
      <c r="G3" s="86"/>
      <c r="H3" s="86"/>
      <c r="I3" s="86"/>
      <c r="J3" s="86"/>
      <c r="K3" s="86"/>
      <c r="L3" s="86"/>
      <c r="M3" s="86"/>
      <c r="N3" s="86"/>
      <c r="O3" s="86"/>
      <c r="P3" s="86"/>
      <c r="Q3" s="86"/>
      <c r="R3" s="86"/>
      <c r="S3" s="86"/>
      <c r="T3" s="86"/>
      <c r="U3" s="86"/>
      <c r="V3" s="86"/>
      <c r="W3" s="87" t="s">
        <v>5</v>
      </c>
      <c r="X3" s="88"/>
      <c r="Y3" s="88"/>
      <c r="Z3" s="88"/>
      <c r="AA3" s="88"/>
      <c r="AB3" s="88"/>
      <c r="AC3" s="88"/>
      <c r="AD3" s="88"/>
      <c r="AE3" s="88"/>
      <c r="AF3" s="88"/>
      <c r="AG3" s="88"/>
      <c r="AH3" s="88"/>
      <c r="AI3" s="88"/>
      <c r="AJ3" s="88"/>
      <c r="AK3" s="88"/>
      <c r="AL3" s="88"/>
      <c r="AM3" s="88"/>
      <c r="AN3" s="88"/>
      <c r="AO3" s="88"/>
      <c r="AP3" s="88"/>
      <c r="AQ3" s="89"/>
      <c r="AR3" s="15" t="s">
        <v>6</v>
      </c>
    </row>
    <row r="4" spans="1:45" s="7" customFormat="1" ht="13.5" thickBot="1">
      <c r="A4" s="12"/>
      <c r="B4" s="13"/>
      <c r="C4" s="14"/>
      <c r="D4" s="90" t="s">
        <v>7</v>
      </c>
      <c r="E4" s="91"/>
      <c r="F4" s="91"/>
      <c r="G4" s="91"/>
      <c r="H4" s="91"/>
      <c r="I4" s="91"/>
      <c r="J4" s="91"/>
      <c r="K4" s="91"/>
      <c r="L4" s="91"/>
      <c r="M4" s="91"/>
      <c r="N4" s="91"/>
      <c r="O4" s="91"/>
      <c r="P4" s="91"/>
      <c r="Q4" s="92" t="s">
        <v>8</v>
      </c>
      <c r="R4" s="93"/>
      <c r="S4" s="94"/>
      <c r="T4" s="16"/>
      <c r="U4" s="95" t="s">
        <v>7</v>
      </c>
      <c r="V4" s="96"/>
      <c r="W4" s="96"/>
      <c r="X4" s="96"/>
      <c r="Y4" s="96"/>
      <c r="Z4" s="96"/>
      <c r="AA4" s="96"/>
      <c r="AB4" s="96"/>
      <c r="AC4" s="96"/>
      <c r="AD4" s="96"/>
      <c r="AE4" s="96"/>
      <c r="AF4" s="96"/>
      <c r="AG4" s="96"/>
      <c r="AH4" s="96"/>
      <c r="AI4" s="96"/>
      <c r="AJ4" s="96"/>
      <c r="AK4" s="96"/>
      <c r="AL4" s="97"/>
      <c r="AM4" s="17"/>
      <c r="AN4" s="18"/>
      <c r="AO4" s="18"/>
      <c r="AP4" s="18"/>
      <c r="AQ4" s="19"/>
      <c r="AR4" s="20"/>
    </row>
    <row r="5" spans="1:45" s="21" customFormat="1" ht="51">
      <c r="A5" s="48" t="s">
        <v>9</v>
      </c>
      <c r="B5" s="49" t="s">
        <v>10</v>
      </c>
      <c r="C5" s="50" t="s">
        <v>11</v>
      </c>
      <c r="D5" s="51" t="s">
        <v>12</v>
      </c>
      <c r="E5" s="51" t="s">
        <v>13</v>
      </c>
      <c r="F5" s="52" t="s">
        <v>14</v>
      </c>
      <c r="G5" s="51" t="s">
        <v>15</v>
      </c>
      <c r="H5" s="51" t="s">
        <v>16</v>
      </c>
      <c r="I5" s="51" t="s">
        <v>17</v>
      </c>
      <c r="J5" s="51" t="s">
        <v>18</v>
      </c>
      <c r="K5" s="51" t="s">
        <v>19</v>
      </c>
      <c r="L5" s="51" t="s">
        <v>20</v>
      </c>
      <c r="M5" s="51" t="s">
        <v>21</v>
      </c>
      <c r="N5" s="51" t="s">
        <v>22</v>
      </c>
      <c r="O5" s="52" t="s">
        <v>23</v>
      </c>
      <c r="P5" s="51" t="s">
        <v>24</v>
      </c>
      <c r="Q5" s="53" t="s">
        <v>25</v>
      </c>
      <c r="R5" s="51" t="s">
        <v>26</v>
      </c>
      <c r="S5" s="51" t="s">
        <v>27</v>
      </c>
      <c r="T5" s="51" t="s">
        <v>28</v>
      </c>
      <c r="U5" s="51" t="s">
        <v>29</v>
      </c>
      <c r="V5" s="51" t="s">
        <v>30</v>
      </c>
      <c r="W5" s="54" t="s">
        <v>31</v>
      </c>
      <c r="X5" s="55" t="s">
        <v>32</v>
      </c>
      <c r="Y5" s="55" t="s">
        <v>33</v>
      </c>
      <c r="Z5" s="56" t="s">
        <v>34</v>
      </c>
      <c r="AA5" s="56" t="s">
        <v>35</v>
      </c>
      <c r="AB5" s="56" t="s">
        <v>36</v>
      </c>
      <c r="AC5" s="56" t="s">
        <v>37</v>
      </c>
      <c r="AD5" s="56" t="s">
        <v>38</v>
      </c>
      <c r="AE5" s="56" t="s">
        <v>39</v>
      </c>
      <c r="AF5" s="55" t="s">
        <v>40</v>
      </c>
      <c r="AG5" s="55" t="s">
        <v>41</v>
      </c>
      <c r="AH5" s="55" t="s">
        <v>42</v>
      </c>
      <c r="AI5" s="55" t="s">
        <v>43</v>
      </c>
      <c r="AJ5" s="55" t="s">
        <v>44</v>
      </c>
      <c r="AK5" s="55" t="s">
        <v>45</v>
      </c>
      <c r="AL5" s="55" t="s">
        <v>46</v>
      </c>
      <c r="AM5" s="55" t="s">
        <v>47</v>
      </c>
      <c r="AN5" s="55" t="s">
        <v>48</v>
      </c>
      <c r="AO5" s="55" t="s">
        <v>49</v>
      </c>
      <c r="AP5" s="55" t="s">
        <v>50</v>
      </c>
      <c r="AQ5" s="55" t="s">
        <v>51</v>
      </c>
      <c r="AR5" s="57" t="s">
        <v>52</v>
      </c>
    </row>
    <row r="6" spans="1:45" ht="15.75">
      <c r="A6" s="22">
        <v>1</v>
      </c>
      <c r="B6" s="23" t="s">
        <v>53</v>
      </c>
      <c r="C6" s="24" t="s">
        <v>54</v>
      </c>
      <c r="D6" s="25">
        <v>0</v>
      </c>
      <c r="E6" s="26">
        <v>0</v>
      </c>
      <c r="F6" s="25">
        <f>+E6/30</f>
        <v>0</v>
      </c>
      <c r="G6" s="25"/>
      <c r="H6" s="25"/>
      <c r="I6" s="25"/>
      <c r="J6" s="25"/>
      <c r="K6" s="25"/>
      <c r="L6" s="25"/>
      <c r="M6" s="25">
        <f>+E6+G6+H6+I6+J6+K6+L6</f>
        <v>0</v>
      </c>
      <c r="N6" s="25">
        <v>0</v>
      </c>
      <c r="O6" s="25">
        <v>0</v>
      </c>
      <c r="P6" s="27">
        <f>+M6-N6-O6</f>
        <v>0</v>
      </c>
      <c r="Q6" s="25">
        <v>0</v>
      </c>
      <c r="R6" s="25">
        <f>+E6*2.5%</f>
        <v>0</v>
      </c>
      <c r="S6" s="25">
        <f>+Q6+R6</f>
        <v>0</v>
      </c>
      <c r="T6" s="25">
        <v>0</v>
      </c>
      <c r="U6" s="25">
        <f>+L6*17.5%</f>
        <v>0</v>
      </c>
      <c r="V6" s="28">
        <f>+S6+T6+U6</f>
        <v>0</v>
      </c>
      <c r="W6" s="29">
        <v>0</v>
      </c>
      <c r="X6" s="29">
        <v>0</v>
      </c>
      <c r="Y6" s="29">
        <v>0</v>
      </c>
      <c r="Z6" s="30">
        <v>0</v>
      </c>
      <c r="AA6" s="30">
        <v>0</v>
      </c>
      <c r="AB6" s="30">
        <v>0</v>
      </c>
      <c r="AC6" s="30">
        <v>0</v>
      </c>
      <c r="AD6" s="30">
        <f>+Y6+Z6+AA6+AB6+AC6</f>
        <v>0</v>
      </c>
      <c r="AE6" s="30">
        <f t="shared" ref="AE6:AE33" si="0">+X6+AD6</f>
        <v>0</v>
      </c>
      <c r="AF6" s="29">
        <v>0</v>
      </c>
      <c r="AG6" s="29">
        <v>0</v>
      </c>
      <c r="AH6" s="29"/>
      <c r="AI6" s="29">
        <f>+AE6+AF6+AG6+AH6</f>
        <v>0</v>
      </c>
      <c r="AJ6" s="25">
        <v>0</v>
      </c>
      <c r="AK6" s="25">
        <v>0</v>
      </c>
      <c r="AL6" s="28">
        <f>+AI6-AJ6-AK6</f>
        <v>0</v>
      </c>
      <c r="AM6" s="25">
        <f t="shared" ref="AM6:AM33" si="1">+AL6-P6</f>
        <v>0</v>
      </c>
      <c r="AN6" s="25">
        <v>0</v>
      </c>
      <c r="AO6" s="25">
        <f>+AL6*6%</f>
        <v>0</v>
      </c>
      <c r="AP6" s="28">
        <f>+AN6+AO6</f>
        <v>0</v>
      </c>
      <c r="AQ6" s="25">
        <f t="shared" ref="AQ6:AQ33" si="2">+V6-AP6</f>
        <v>0</v>
      </c>
      <c r="AR6" s="25" t="s">
        <v>55</v>
      </c>
    </row>
    <row r="7" spans="1:45" ht="15.75">
      <c r="A7" s="22">
        <v>2</v>
      </c>
      <c r="B7" s="23" t="s">
        <v>56</v>
      </c>
      <c r="C7" s="24" t="s">
        <v>57</v>
      </c>
      <c r="D7" s="25">
        <v>0</v>
      </c>
      <c r="E7" s="26">
        <v>0</v>
      </c>
      <c r="F7" s="25">
        <f t="shared" ref="F7:F33" si="3">+E7/30</f>
        <v>0</v>
      </c>
      <c r="G7" s="25"/>
      <c r="H7" s="25"/>
      <c r="I7" s="25"/>
      <c r="J7" s="25"/>
      <c r="K7" s="25"/>
      <c r="L7" s="25"/>
      <c r="M7" s="25">
        <f t="shared" ref="M7:M33" si="4">+E7+G7+H7+I7+J7+K7+L7</f>
        <v>0</v>
      </c>
      <c r="N7" s="25">
        <v>0</v>
      </c>
      <c r="O7" s="25">
        <v>0</v>
      </c>
      <c r="P7" s="27">
        <f t="shared" ref="P7:P33" si="5">+M7-N7-O7</f>
        <v>0</v>
      </c>
      <c r="Q7" s="25">
        <v>0</v>
      </c>
      <c r="R7" s="25">
        <f t="shared" ref="R7:R33" si="6">+E7*2.5%</f>
        <v>0</v>
      </c>
      <c r="S7" s="25">
        <f t="shared" ref="S7:S33" si="7">+Q7+R7</f>
        <v>0</v>
      </c>
      <c r="T7" s="25">
        <v>0</v>
      </c>
      <c r="U7" s="25">
        <f t="shared" ref="U7:U33" si="8">+L7*17.5%</f>
        <v>0</v>
      </c>
      <c r="V7" s="28">
        <f t="shared" ref="V7:V33" si="9">+S7+T7+U7</f>
        <v>0</v>
      </c>
      <c r="W7" s="29">
        <v>0</v>
      </c>
      <c r="X7" s="29">
        <v>0</v>
      </c>
      <c r="Y7" s="29">
        <v>0</v>
      </c>
      <c r="Z7" s="30">
        <v>0</v>
      </c>
      <c r="AA7" s="30">
        <v>0</v>
      </c>
      <c r="AB7" s="30">
        <v>0</v>
      </c>
      <c r="AC7" s="30">
        <v>0</v>
      </c>
      <c r="AD7" s="30">
        <f t="shared" ref="AD7:AD9" si="10">+Y7+Z7+AA7+AB7+AC7</f>
        <v>0</v>
      </c>
      <c r="AE7" s="30">
        <f t="shared" si="0"/>
        <v>0</v>
      </c>
      <c r="AF7" s="29">
        <v>0</v>
      </c>
      <c r="AG7" s="29">
        <v>0</v>
      </c>
      <c r="AH7" s="29"/>
      <c r="AI7" s="29">
        <f t="shared" ref="AI7:AI33" si="11">+AE7+AF7+AG7+AH7</f>
        <v>0</v>
      </c>
      <c r="AJ7" s="25">
        <v>0</v>
      </c>
      <c r="AK7" s="25">
        <v>0</v>
      </c>
      <c r="AL7" s="28">
        <f t="shared" ref="AL7:AL8" si="12">+AI7-AJ7-AK7</f>
        <v>0</v>
      </c>
      <c r="AM7" s="25">
        <f t="shared" si="1"/>
        <v>0</v>
      </c>
      <c r="AN7" s="25">
        <v>0</v>
      </c>
      <c r="AO7" s="25">
        <f t="shared" ref="AO7:AO33" si="13">+AL7*6%</f>
        <v>0</v>
      </c>
      <c r="AP7" s="28">
        <f t="shared" ref="AP7:AP33" si="14">+AN7+AO7</f>
        <v>0</v>
      </c>
      <c r="AQ7" s="25">
        <f t="shared" si="2"/>
        <v>0</v>
      </c>
      <c r="AR7" s="25" t="s">
        <v>55</v>
      </c>
    </row>
    <row r="8" spans="1:45" ht="15.75">
      <c r="A8" s="22">
        <v>3</v>
      </c>
      <c r="B8" s="23" t="s">
        <v>58</v>
      </c>
      <c r="C8" s="24" t="s">
        <v>59</v>
      </c>
      <c r="D8" s="25">
        <v>0</v>
      </c>
      <c r="E8" s="26">
        <v>0</v>
      </c>
      <c r="F8" s="25">
        <f t="shared" si="3"/>
        <v>0</v>
      </c>
      <c r="G8" s="25"/>
      <c r="H8" s="25"/>
      <c r="I8" s="25"/>
      <c r="J8" s="25"/>
      <c r="K8" s="25"/>
      <c r="L8" s="25"/>
      <c r="M8" s="25">
        <f t="shared" si="4"/>
        <v>0</v>
      </c>
      <c r="N8" s="25">
        <v>0</v>
      </c>
      <c r="O8" s="25">
        <v>0</v>
      </c>
      <c r="P8" s="27">
        <f t="shared" si="5"/>
        <v>0</v>
      </c>
      <c r="Q8" s="25">
        <v>0</v>
      </c>
      <c r="R8" s="25">
        <f t="shared" si="6"/>
        <v>0</v>
      </c>
      <c r="S8" s="25">
        <f t="shared" si="7"/>
        <v>0</v>
      </c>
      <c r="T8" s="25">
        <v>0</v>
      </c>
      <c r="U8" s="25">
        <f t="shared" si="8"/>
        <v>0</v>
      </c>
      <c r="V8" s="28">
        <f t="shared" si="9"/>
        <v>0</v>
      </c>
      <c r="W8" s="29">
        <v>0</v>
      </c>
      <c r="X8" s="29">
        <v>0</v>
      </c>
      <c r="Y8" s="29">
        <v>0</v>
      </c>
      <c r="Z8" s="30">
        <v>0</v>
      </c>
      <c r="AA8" s="30">
        <v>0</v>
      </c>
      <c r="AB8" s="30">
        <v>0</v>
      </c>
      <c r="AC8" s="30">
        <v>0</v>
      </c>
      <c r="AD8" s="30">
        <f t="shared" si="10"/>
        <v>0</v>
      </c>
      <c r="AE8" s="30">
        <f t="shared" si="0"/>
        <v>0</v>
      </c>
      <c r="AF8" s="29">
        <v>0</v>
      </c>
      <c r="AG8" s="29">
        <v>0</v>
      </c>
      <c r="AH8" s="29"/>
      <c r="AI8" s="29">
        <f t="shared" si="11"/>
        <v>0</v>
      </c>
      <c r="AJ8" s="25">
        <v>0</v>
      </c>
      <c r="AK8" s="25">
        <v>0</v>
      </c>
      <c r="AL8" s="28">
        <f t="shared" si="12"/>
        <v>0</v>
      </c>
      <c r="AM8" s="25">
        <f t="shared" si="1"/>
        <v>0</v>
      </c>
      <c r="AN8" s="25">
        <v>0</v>
      </c>
      <c r="AO8" s="25">
        <f t="shared" si="13"/>
        <v>0</v>
      </c>
      <c r="AP8" s="28">
        <f t="shared" si="14"/>
        <v>0</v>
      </c>
      <c r="AQ8" s="25">
        <f t="shared" si="2"/>
        <v>0</v>
      </c>
      <c r="AR8" s="25" t="s">
        <v>55</v>
      </c>
    </row>
    <row r="9" spans="1:45" ht="15.75">
      <c r="A9" s="22">
        <v>4</v>
      </c>
      <c r="B9" s="23" t="s">
        <v>60</v>
      </c>
      <c r="C9" s="24" t="s">
        <v>61</v>
      </c>
      <c r="D9" s="25">
        <v>0</v>
      </c>
      <c r="E9" s="26">
        <v>0</v>
      </c>
      <c r="F9" s="25">
        <f t="shared" si="3"/>
        <v>0</v>
      </c>
      <c r="G9" s="25"/>
      <c r="H9" s="25"/>
      <c r="I9" s="25"/>
      <c r="J9" s="25"/>
      <c r="K9" s="25"/>
      <c r="L9" s="25"/>
      <c r="M9" s="25">
        <f t="shared" si="4"/>
        <v>0</v>
      </c>
      <c r="N9" s="25">
        <v>0</v>
      </c>
      <c r="O9" s="25">
        <v>0</v>
      </c>
      <c r="P9" s="27">
        <f t="shared" si="5"/>
        <v>0</v>
      </c>
      <c r="Q9" s="25">
        <v>0</v>
      </c>
      <c r="R9" s="25">
        <f t="shared" si="6"/>
        <v>0</v>
      </c>
      <c r="S9" s="25">
        <f t="shared" si="7"/>
        <v>0</v>
      </c>
      <c r="T9" s="25">
        <v>0</v>
      </c>
      <c r="U9" s="25">
        <f t="shared" si="8"/>
        <v>0</v>
      </c>
      <c r="V9" s="28">
        <f t="shared" si="9"/>
        <v>0</v>
      </c>
      <c r="W9" s="29">
        <v>0</v>
      </c>
      <c r="X9" s="29">
        <v>0</v>
      </c>
      <c r="Y9" s="29">
        <v>0</v>
      </c>
      <c r="Z9" s="30">
        <v>0</v>
      </c>
      <c r="AA9" s="30">
        <v>0</v>
      </c>
      <c r="AB9" s="30">
        <v>0</v>
      </c>
      <c r="AC9" s="30">
        <v>0</v>
      </c>
      <c r="AD9" s="30">
        <f t="shared" si="10"/>
        <v>0</v>
      </c>
      <c r="AE9" s="30">
        <f t="shared" si="0"/>
        <v>0</v>
      </c>
      <c r="AF9" s="29">
        <v>0</v>
      </c>
      <c r="AG9" s="29">
        <v>0</v>
      </c>
      <c r="AH9" s="29"/>
      <c r="AI9" s="29">
        <f t="shared" si="11"/>
        <v>0</v>
      </c>
      <c r="AJ9" s="25">
        <v>0</v>
      </c>
      <c r="AK9" s="25">
        <v>0</v>
      </c>
      <c r="AL9" s="28">
        <f>+AI9-AJ9-AK9</f>
        <v>0</v>
      </c>
      <c r="AM9" s="25">
        <f t="shared" si="1"/>
        <v>0</v>
      </c>
      <c r="AN9" s="25">
        <v>0</v>
      </c>
      <c r="AO9" s="25">
        <f t="shared" si="13"/>
        <v>0</v>
      </c>
      <c r="AP9" s="28">
        <f t="shared" si="14"/>
        <v>0</v>
      </c>
      <c r="AQ9" s="25">
        <f t="shared" si="2"/>
        <v>0</v>
      </c>
      <c r="AR9" s="25" t="s">
        <v>55</v>
      </c>
    </row>
    <row r="10" spans="1:45" ht="15.75">
      <c r="A10" s="22">
        <v>5</v>
      </c>
      <c r="B10" s="23" t="s">
        <v>62</v>
      </c>
      <c r="C10" s="24" t="s">
        <v>63</v>
      </c>
      <c r="D10" s="25">
        <v>0</v>
      </c>
      <c r="E10" s="26">
        <v>0</v>
      </c>
      <c r="F10" s="25">
        <f t="shared" si="3"/>
        <v>0</v>
      </c>
      <c r="G10" s="25"/>
      <c r="H10" s="25"/>
      <c r="I10" s="25"/>
      <c r="J10" s="25"/>
      <c r="K10" s="25"/>
      <c r="L10" s="25"/>
      <c r="M10" s="25">
        <f t="shared" si="4"/>
        <v>0</v>
      </c>
      <c r="N10" s="25">
        <v>0</v>
      </c>
      <c r="O10" s="25">
        <v>0</v>
      </c>
      <c r="P10" s="27">
        <f t="shared" si="5"/>
        <v>0</v>
      </c>
      <c r="Q10" s="25">
        <v>0</v>
      </c>
      <c r="R10" s="25">
        <f t="shared" si="6"/>
        <v>0</v>
      </c>
      <c r="S10" s="25">
        <f t="shared" si="7"/>
        <v>0</v>
      </c>
      <c r="T10" s="25">
        <v>0</v>
      </c>
      <c r="U10" s="25">
        <f t="shared" si="8"/>
        <v>0</v>
      </c>
      <c r="V10" s="28">
        <f t="shared" si="9"/>
        <v>0</v>
      </c>
      <c r="W10" s="29">
        <v>0</v>
      </c>
      <c r="X10" s="29">
        <v>0</v>
      </c>
      <c r="Y10" s="29">
        <v>0</v>
      </c>
      <c r="Z10" s="30">
        <v>0</v>
      </c>
      <c r="AA10" s="30">
        <v>0</v>
      </c>
      <c r="AB10" s="30">
        <v>0</v>
      </c>
      <c r="AC10" s="30">
        <v>0</v>
      </c>
      <c r="AD10" s="30">
        <f>+Y10+Z10+AA10+AB10+AC10</f>
        <v>0</v>
      </c>
      <c r="AE10" s="30">
        <f t="shared" si="0"/>
        <v>0</v>
      </c>
      <c r="AF10" s="29">
        <v>0</v>
      </c>
      <c r="AG10" s="29">
        <v>0</v>
      </c>
      <c r="AH10" s="29"/>
      <c r="AI10" s="29">
        <f t="shared" si="11"/>
        <v>0</v>
      </c>
      <c r="AJ10" s="25">
        <v>0</v>
      </c>
      <c r="AK10" s="25">
        <v>0</v>
      </c>
      <c r="AL10" s="28">
        <f>+AI10-AJ10-AK10</f>
        <v>0</v>
      </c>
      <c r="AM10" s="25">
        <f t="shared" si="1"/>
        <v>0</v>
      </c>
      <c r="AN10" s="25">
        <v>0</v>
      </c>
      <c r="AO10" s="25">
        <f t="shared" si="13"/>
        <v>0</v>
      </c>
      <c r="AP10" s="28">
        <f t="shared" si="14"/>
        <v>0</v>
      </c>
      <c r="AQ10" s="25">
        <f t="shared" si="2"/>
        <v>0</v>
      </c>
      <c r="AR10" s="25" t="s">
        <v>55</v>
      </c>
    </row>
    <row r="11" spans="1:45" ht="15.75">
      <c r="A11" s="22">
        <v>6</v>
      </c>
      <c r="B11" s="23" t="s">
        <v>64</v>
      </c>
      <c r="C11" s="24" t="s">
        <v>65</v>
      </c>
      <c r="D11" s="25">
        <v>0</v>
      </c>
      <c r="E11" s="26">
        <v>0</v>
      </c>
      <c r="F11" s="25">
        <f t="shared" si="3"/>
        <v>0</v>
      </c>
      <c r="G11" s="25"/>
      <c r="H11" s="25"/>
      <c r="I11" s="25"/>
      <c r="J11" s="25"/>
      <c r="K11" s="25"/>
      <c r="L11" s="25"/>
      <c r="M11" s="25">
        <f t="shared" si="4"/>
        <v>0</v>
      </c>
      <c r="N11" s="25">
        <v>0</v>
      </c>
      <c r="O11" s="25">
        <v>0</v>
      </c>
      <c r="P11" s="27">
        <f t="shared" si="5"/>
        <v>0</v>
      </c>
      <c r="Q11" s="25">
        <v>0</v>
      </c>
      <c r="R11" s="25">
        <f t="shared" si="6"/>
        <v>0</v>
      </c>
      <c r="S11" s="25">
        <f t="shared" si="7"/>
        <v>0</v>
      </c>
      <c r="T11" s="25">
        <v>0</v>
      </c>
      <c r="U11" s="25">
        <f t="shared" si="8"/>
        <v>0</v>
      </c>
      <c r="V11" s="28">
        <f t="shared" si="9"/>
        <v>0</v>
      </c>
      <c r="W11" s="29">
        <v>0</v>
      </c>
      <c r="X11" s="29">
        <v>0</v>
      </c>
      <c r="Y11" s="29">
        <v>0</v>
      </c>
      <c r="Z11" s="30">
        <v>0</v>
      </c>
      <c r="AA11" s="30">
        <v>0</v>
      </c>
      <c r="AB11" s="30">
        <v>0</v>
      </c>
      <c r="AC11" s="30">
        <v>0</v>
      </c>
      <c r="AD11" s="30">
        <f t="shared" ref="AD11:AD33" si="15">+Y11+Z11+AA11+AB11+AC11</f>
        <v>0</v>
      </c>
      <c r="AE11" s="30">
        <f t="shared" si="0"/>
        <v>0</v>
      </c>
      <c r="AF11" s="29">
        <v>0</v>
      </c>
      <c r="AG11" s="29">
        <v>0</v>
      </c>
      <c r="AH11" s="29"/>
      <c r="AI11" s="29">
        <f t="shared" si="11"/>
        <v>0</v>
      </c>
      <c r="AJ11" s="25">
        <v>0</v>
      </c>
      <c r="AK11" s="25">
        <v>0</v>
      </c>
      <c r="AL11" s="28">
        <f t="shared" ref="AL11:AL33" si="16">+AI11-AJ11-AK11</f>
        <v>0</v>
      </c>
      <c r="AM11" s="25">
        <f t="shared" si="1"/>
        <v>0</v>
      </c>
      <c r="AN11" s="25">
        <v>0</v>
      </c>
      <c r="AO11" s="25">
        <f t="shared" si="13"/>
        <v>0</v>
      </c>
      <c r="AP11" s="28">
        <f t="shared" si="14"/>
        <v>0</v>
      </c>
      <c r="AQ11" s="25">
        <f t="shared" si="2"/>
        <v>0</v>
      </c>
      <c r="AR11" s="25" t="s">
        <v>55</v>
      </c>
    </row>
    <row r="12" spans="1:45" ht="15.75">
      <c r="A12" s="22">
        <v>7</v>
      </c>
      <c r="B12" s="23" t="s">
        <v>66</v>
      </c>
      <c r="C12" s="24" t="s">
        <v>67</v>
      </c>
      <c r="D12" s="25">
        <v>0</v>
      </c>
      <c r="E12" s="26">
        <v>0</v>
      </c>
      <c r="F12" s="25">
        <f t="shared" si="3"/>
        <v>0</v>
      </c>
      <c r="G12" s="25"/>
      <c r="H12" s="25"/>
      <c r="I12" s="25"/>
      <c r="J12" s="25"/>
      <c r="K12" s="25"/>
      <c r="L12" s="25"/>
      <c r="M12" s="25">
        <f t="shared" si="4"/>
        <v>0</v>
      </c>
      <c r="N12" s="25">
        <v>0</v>
      </c>
      <c r="O12" s="25">
        <v>0</v>
      </c>
      <c r="P12" s="27">
        <f t="shared" si="5"/>
        <v>0</v>
      </c>
      <c r="Q12" s="25">
        <v>0</v>
      </c>
      <c r="R12" s="25">
        <f t="shared" si="6"/>
        <v>0</v>
      </c>
      <c r="S12" s="25">
        <f t="shared" si="7"/>
        <v>0</v>
      </c>
      <c r="T12" s="25">
        <v>0</v>
      </c>
      <c r="U12" s="25">
        <f t="shared" si="8"/>
        <v>0</v>
      </c>
      <c r="V12" s="28">
        <f t="shared" si="9"/>
        <v>0</v>
      </c>
      <c r="W12" s="29">
        <v>0</v>
      </c>
      <c r="X12" s="29">
        <v>0</v>
      </c>
      <c r="Y12" s="29">
        <v>0</v>
      </c>
      <c r="Z12" s="30">
        <v>0</v>
      </c>
      <c r="AA12" s="30">
        <v>0</v>
      </c>
      <c r="AB12" s="30">
        <v>0</v>
      </c>
      <c r="AC12" s="30">
        <v>0</v>
      </c>
      <c r="AD12" s="30">
        <f t="shared" si="15"/>
        <v>0</v>
      </c>
      <c r="AE12" s="30">
        <f t="shared" si="0"/>
        <v>0</v>
      </c>
      <c r="AF12" s="29">
        <v>0</v>
      </c>
      <c r="AG12" s="29">
        <v>0</v>
      </c>
      <c r="AH12" s="29"/>
      <c r="AI12" s="29">
        <f t="shared" si="11"/>
        <v>0</v>
      </c>
      <c r="AJ12" s="25">
        <v>0</v>
      </c>
      <c r="AK12" s="25">
        <v>0</v>
      </c>
      <c r="AL12" s="28">
        <f t="shared" si="16"/>
        <v>0</v>
      </c>
      <c r="AM12" s="25">
        <f t="shared" si="1"/>
        <v>0</v>
      </c>
      <c r="AN12" s="25">
        <v>0</v>
      </c>
      <c r="AO12" s="25">
        <f t="shared" si="13"/>
        <v>0</v>
      </c>
      <c r="AP12" s="28">
        <f t="shared" si="14"/>
        <v>0</v>
      </c>
      <c r="AQ12" s="25">
        <f t="shared" si="2"/>
        <v>0</v>
      </c>
      <c r="AR12" s="25" t="s">
        <v>55</v>
      </c>
    </row>
    <row r="13" spans="1:45" ht="15.75">
      <c r="A13" s="22">
        <v>8</v>
      </c>
      <c r="B13" s="23" t="s">
        <v>68</v>
      </c>
      <c r="C13" s="24" t="s">
        <v>69</v>
      </c>
      <c r="D13" s="25">
        <v>0</v>
      </c>
      <c r="E13" s="26">
        <v>0</v>
      </c>
      <c r="F13" s="25">
        <f t="shared" si="3"/>
        <v>0</v>
      </c>
      <c r="G13" s="25"/>
      <c r="H13" s="25"/>
      <c r="I13" s="25"/>
      <c r="J13" s="25"/>
      <c r="K13" s="25"/>
      <c r="L13" s="25"/>
      <c r="M13" s="25">
        <f t="shared" si="4"/>
        <v>0</v>
      </c>
      <c r="N13" s="25">
        <v>0</v>
      </c>
      <c r="O13" s="25">
        <v>0</v>
      </c>
      <c r="P13" s="28">
        <f t="shared" si="5"/>
        <v>0</v>
      </c>
      <c r="Q13" s="25">
        <v>0</v>
      </c>
      <c r="R13" s="25">
        <f t="shared" si="6"/>
        <v>0</v>
      </c>
      <c r="S13" s="25">
        <f t="shared" si="7"/>
        <v>0</v>
      </c>
      <c r="T13" s="25">
        <v>0</v>
      </c>
      <c r="U13" s="25">
        <f t="shared" si="8"/>
        <v>0</v>
      </c>
      <c r="V13" s="28">
        <f t="shared" si="9"/>
        <v>0</v>
      </c>
      <c r="W13" s="29">
        <v>0</v>
      </c>
      <c r="X13" s="29">
        <v>0</v>
      </c>
      <c r="Y13" s="29">
        <v>0</v>
      </c>
      <c r="Z13" s="30">
        <v>0</v>
      </c>
      <c r="AA13" s="30">
        <v>0</v>
      </c>
      <c r="AB13" s="30">
        <v>0</v>
      </c>
      <c r="AC13" s="30">
        <v>0</v>
      </c>
      <c r="AD13" s="30">
        <f t="shared" si="15"/>
        <v>0</v>
      </c>
      <c r="AE13" s="30">
        <f t="shared" si="0"/>
        <v>0</v>
      </c>
      <c r="AF13" s="29">
        <v>0</v>
      </c>
      <c r="AG13" s="29">
        <v>0</v>
      </c>
      <c r="AH13" s="29"/>
      <c r="AI13" s="29">
        <f t="shared" si="11"/>
        <v>0</v>
      </c>
      <c r="AJ13" s="25">
        <v>0</v>
      </c>
      <c r="AK13" s="25">
        <v>0</v>
      </c>
      <c r="AL13" s="28">
        <f t="shared" si="16"/>
        <v>0</v>
      </c>
      <c r="AM13" s="25">
        <f t="shared" si="1"/>
        <v>0</v>
      </c>
      <c r="AN13" s="25">
        <v>0</v>
      </c>
      <c r="AO13" s="25">
        <f t="shared" si="13"/>
        <v>0</v>
      </c>
      <c r="AP13" s="28">
        <f t="shared" si="14"/>
        <v>0</v>
      </c>
      <c r="AQ13" s="25">
        <f t="shared" si="2"/>
        <v>0</v>
      </c>
      <c r="AR13" s="25" t="s">
        <v>55</v>
      </c>
    </row>
    <row r="14" spans="1:45" ht="15.75">
      <c r="A14" s="22">
        <v>9</v>
      </c>
      <c r="B14" s="23" t="s">
        <v>70</v>
      </c>
      <c r="C14" s="24" t="s">
        <v>71</v>
      </c>
      <c r="D14" s="25">
        <v>0</v>
      </c>
      <c r="E14" s="26">
        <v>0</v>
      </c>
      <c r="F14" s="25">
        <f t="shared" si="3"/>
        <v>0</v>
      </c>
      <c r="G14" s="25"/>
      <c r="H14" s="25"/>
      <c r="I14" s="25"/>
      <c r="J14" s="25"/>
      <c r="K14" s="25"/>
      <c r="L14" s="25"/>
      <c r="M14" s="25">
        <f t="shared" si="4"/>
        <v>0</v>
      </c>
      <c r="N14" s="25">
        <v>0</v>
      </c>
      <c r="O14" s="25">
        <v>0</v>
      </c>
      <c r="P14" s="28">
        <f t="shared" si="5"/>
        <v>0</v>
      </c>
      <c r="Q14" s="25">
        <v>0</v>
      </c>
      <c r="R14" s="25">
        <f t="shared" si="6"/>
        <v>0</v>
      </c>
      <c r="S14" s="25">
        <f t="shared" si="7"/>
        <v>0</v>
      </c>
      <c r="T14" s="25">
        <v>0</v>
      </c>
      <c r="U14" s="25">
        <f t="shared" si="8"/>
        <v>0</v>
      </c>
      <c r="V14" s="28">
        <f t="shared" si="9"/>
        <v>0</v>
      </c>
      <c r="W14" s="29">
        <v>0</v>
      </c>
      <c r="X14" s="29">
        <v>0</v>
      </c>
      <c r="Y14" s="29">
        <v>0</v>
      </c>
      <c r="Z14" s="30">
        <v>0</v>
      </c>
      <c r="AA14" s="30">
        <v>0</v>
      </c>
      <c r="AB14" s="30">
        <v>0</v>
      </c>
      <c r="AC14" s="30">
        <v>0</v>
      </c>
      <c r="AD14" s="30">
        <f t="shared" si="15"/>
        <v>0</v>
      </c>
      <c r="AE14" s="30">
        <f t="shared" si="0"/>
        <v>0</v>
      </c>
      <c r="AF14" s="29">
        <v>0</v>
      </c>
      <c r="AG14" s="29">
        <v>0</v>
      </c>
      <c r="AH14" s="29"/>
      <c r="AI14" s="29">
        <f t="shared" si="11"/>
        <v>0</v>
      </c>
      <c r="AJ14" s="25">
        <v>0</v>
      </c>
      <c r="AK14" s="25">
        <v>0</v>
      </c>
      <c r="AL14" s="28">
        <f t="shared" si="16"/>
        <v>0</v>
      </c>
      <c r="AM14" s="25">
        <f t="shared" si="1"/>
        <v>0</v>
      </c>
      <c r="AN14" s="25">
        <v>0</v>
      </c>
      <c r="AO14" s="25">
        <f t="shared" si="13"/>
        <v>0</v>
      </c>
      <c r="AP14" s="28">
        <f t="shared" si="14"/>
        <v>0</v>
      </c>
      <c r="AQ14" s="25">
        <f t="shared" si="2"/>
        <v>0</v>
      </c>
      <c r="AR14" s="25" t="s">
        <v>55</v>
      </c>
    </row>
    <row r="15" spans="1:45" ht="15.75">
      <c r="A15" s="22">
        <v>10</v>
      </c>
      <c r="B15" s="23" t="s">
        <v>72</v>
      </c>
      <c r="C15" s="24" t="s">
        <v>73</v>
      </c>
      <c r="D15" s="25">
        <v>0</v>
      </c>
      <c r="E15" s="26">
        <v>0</v>
      </c>
      <c r="F15" s="25">
        <f t="shared" si="3"/>
        <v>0</v>
      </c>
      <c r="G15" s="25"/>
      <c r="H15" s="25"/>
      <c r="I15" s="25"/>
      <c r="J15" s="25"/>
      <c r="K15" s="25"/>
      <c r="L15" s="25"/>
      <c r="M15" s="25">
        <f t="shared" si="4"/>
        <v>0</v>
      </c>
      <c r="N15" s="25">
        <v>0</v>
      </c>
      <c r="O15" s="25">
        <v>0</v>
      </c>
      <c r="P15" s="28">
        <f t="shared" si="5"/>
        <v>0</v>
      </c>
      <c r="Q15" s="25">
        <v>0</v>
      </c>
      <c r="R15" s="25">
        <f t="shared" si="6"/>
        <v>0</v>
      </c>
      <c r="S15" s="25">
        <f t="shared" si="7"/>
        <v>0</v>
      </c>
      <c r="T15" s="25">
        <v>0</v>
      </c>
      <c r="U15" s="25">
        <f t="shared" si="8"/>
        <v>0</v>
      </c>
      <c r="V15" s="28">
        <f t="shared" si="9"/>
        <v>0</v>
      </c>
      <c r="W15" s="29">
        <v>0</v>
      </c>
      <c r="X15" s="29">
        <v>0</v>
      </c>
      <c r="Y15" s="29">
        <v>0</v>
      </c>
      <c r="Z15" s="30">
        <v>0</v>
      </c>
      <c r="AA15" s="30">
        <v>0</v>
      </c>
      <c r="AB15" s="30">
        <v>0</v>
      </c>
      <c r="AC15" s="30">
        <v>0</v>
      </c>
      <c r="AD15" s="30">
        <f t="shared" si="15"/>
        <v>0</v>
      </c>
      <c r="AE15" s="30">
        <f t="shared" si="0"/>
        <v>0</v>
      </c>
      <c r="AF15" s="29">
        <v>0</v>
      </c>
      <c r="AG15" s="29">
        <v>0</v>
      </c>
      <c r="AH15" s="29"/>
      <c r="AI15" s="29">
        <f t="shared" si="11"/>
        <v>0</v>
      </c>
      <c r="AJ15" s="25">
        <v>0</v>
      </c>
      <c r="AK15" s="25">
        <v>0</v>
      </c>
      <c r="AL15" s="28">
        <f t="shared" si="16"/>
        <v>0</v>
      </c>
      <c r="AM15" s="25">
        <f t="shared" si="1"/>
        <v>0</v>
      </c>
      <c r="AN15" s="25">
        <v>0</v>
      </c>
      <c r="AO15" s="25">
        <f t="shared" si="13"/>
        <v>0</v>
      </c>
      <c r="AP15" s="28">
        <f t="shared" si="14"/>
        <v>0</v>
      </c>
      <c r="AQ15" s="25">
        <f t="shared" si="2"/>
        <v>0</v>
      </c>
      <c r="AR15" s="25" t="s">
        <v>55</v>
      </c>
    </row>
    <row r="16" spans="1:45" ht="15.75">
      <c r="A16" s="22">
        <v>11</v>
      </c>
      <c r="B16" s="23" t="s">
        <v>74</v>
      </c>
      <c r="C16" s="24" t="s">
        <v>75</v>
      </c>
      <c r="D16" s="25">
        <v>0</v>
      </c>
      <c r="E16" s="26">
        <v>0</v>
      </c>
      <c r="F16" s="25">
        <f t="shared" si="3"/>
        <v>0</v>
      </c>
      <c r="G16" s="25"/>
      <c r="H16" s="25"/>
      <c r="I16" s="25"/>
      <c r="J16" s="25"/>
      <c r="K16" s="25"/>
      <c r="L16" s="25"/>
      <c r="M16" s="25">
        <f t="shared" si="4"/>
        <v>0</v>
      </c>
      <c r="N16" s="25">
        <v>0</v>
      </c>
      <c r="O16" s="25">
        <v>0</v>
      </c>
      <c r="P16" s="28">
        <f t="shared" si="5"/>
        <v>0</v>
      </c>
      <c r="Q16" s="25">
        <v>0</v>
      </c>
      <c r="R16" s="25">
        <f t="shared" si="6"/>
        <v>0</v>
      </c>
      <c r="S16" s="25">
        <f t="shared" si="7"/>
        <v>0</v>
      </c>
      <c r="T16" s="25">
        <v>0</v>
      </c>
      <c r="U16" s="25">
        <f t="shared" si="8"/>
        <v>0</v>
      </c>
      <c r="V16" s="28">
        <f t="shared" si="9"/>
        <v>0</v>
      </c>
      <c r="W16" s="29">
        <v>0</v>
      </c>
      <c r="X16" s="29">
        <v>0</v>
      </c>
      <c r="Y16" s="29">
        <v>0</v>
      </c>
      <c r="Z16" s="30">
        <v>0</v>
      </c>
      <c r="AA16" s="30">
        <v>0</v>
      </c>
      <c r="AB16" s="30">
        <v>0</v>
      </c>
      <c r="AC16" s="30">
        <v>0</v>
      </c>
      <c r="AD16" s="30">
        <f t="shared" si="15"/>
        <v>0</v>
      </c>
      <c r="AE16" s="30">
        <f t="shared" si="0"/>
        <v>0</v>
      </c>
      <c r="AF16" s="29">
        <v>0</v>
      </c>
      <c r="AG16" s="29">
        <v>0</v>
      </c>
      <c r="AH16" s="29"/>
      <c r="AI16" s="29">
        <f t="shared" si="11"/>
        <v>0</v>
      </c>
      <c r="AJ16" s="25">
        <v>0</v>
      </c>
      <c r="AK16" s="25">
        <v>0</v>
      </c>
      <c r="AL16" s="28">
        <f t="shared" si="16"/>
        <v>0</v>
      </c>
      <c r="AM16" s="25">
        <f t="shared" si="1"/>
        <v>0</v>
      </c>
      <c r="AN16" s="25">
        <v>0</v>
      </c>
      <c r="AO16" s="25">
        <f t="shared" si="13"/>
        <v>0</v>
      </c>
      <c r="AP16" s="28">
        <f t="shared" si="14"/>
        <v>0</v>
      </c>
      <c r="AQ16" s="25">
        <f t="shared" si="2"/>
        <v>0</v>
      </c>
      <c r="AR16" s="25" t="s">
        <v>55</v>
      </c>
    </row>
    <row r="17" spans="1:44" ht="15.75">
      <c r="A17" s="22">
        <v>12</v>
      </c>
      <c r="B17" s="23" t="s">
        <v>76</v>
      </c>
      <c r="C17" s="24" t="s">
        <v>77</v>
      </c>
      <c r="D17" s="25">
        <v>0</v>
      </c>
      <c r="E17" s="26">
        <v>0</v>
      </c>
      <c r="F17" s="25">
        <f t="shared" si="3"/>
        <v>0</v>
      </c>
      <c r="G17" s="25"/>
      <c r="H17" s="25"/>
      <c r="I17" s="25"/>
      <c r="J17" s="25"/>
      <c r="K17" s="25"/>
      <c r="L17" s="25"/>
      <c r="M17" s="25">
        <f t="shared" si="4"/>
        <v>0</v>
      </c>
      <c r="N17" s="25">
        <v>0</v>
      </c>
      <c r="O17" s="25">
        <v>0</v>
      </c>
      <c r="P17" s="28">
        <f t="shared" si="5"/>
        <v>0</v>
      </c>
      <c r="Q17" s="25">
        <v>0</v>
      </c>
      <c r="R17" s="25">
        <f t="shared" si="6"/>
        <v>0</v>
      </c>
      <c r="S17" s="25">
        <f t="shared" si="7"/>
        <v>0</v>
      </c>
      <c r="T17" s="25">
        <v>0</v>
      </c>
      <c r="U17" s="25">
        <f t="shared" si="8"/>
        <v>0</v>
      </c>
      <c r="V17" s="28">
        <f t="shared" si="9"/>
        <v>0</v>
      </c>
      <c r="W17" s="29">
        <v>0</v>
      </c>
      <c r="X17" s="29">
        <v>0</v>
      </c>
      <c r="Y17" s="29">
        <v>0</v>
      </c>
      <c r="Z17" s="30">
        <v>0</v>
      </c>
      <c r="AA17" s="30">
        <v>0</v>
      </c>
      <c r="AB17" s="30">
        <v>0</v>
      </c>
      <c r="AC17" s="30">
        <v>0</v>
      </c>
      <c r="AD17" s="30">
        <f t="shared" si="15"/>
        <v>0</v>
      </c>
      <c r="AE17" s="30">
        <f t="shared" si="0"/>
        <v>0</v>
      </c>
      <c r="AF17" s="29">
        <v>0</v>
      </c>
      <c r="AG17" s="29">
        <v>0</v>
      </c>
      <c r="AH17" s="29"/>
      <c r="AI17" s="29">
        <f t="shared" si="11"/>
        <v>0</v>
      </c>
      <c r="AJ17" s="25">
        <v>0</v>
      </c>
      <c r="AK17" s="25">
        <v>0</v>
      </c>
      <c r="AL17" s="28">
        <f t="shared" si="16"/>
        <v>0</v>
      </c>
      <c r="AM17" s="25">
        <f t="shared" si="1"/>
        <v>0</v>
      </c>
      <c r="AN17" s="25">
        <v>0</v>
      </c>
      <c r="AO17" s="25">
        <f t="shared" si="13"/>
        <v>0</v>
      </c>
      <c r="AP17" s="28">
        <f t="shared" si="14"/>
        <v>0</v>
      </c>
      <c r="AQ17" s="25">
        <f t="shared" si="2"/>
        <v>0</v>
      </c>
      <c r="AR17" s="25" t="s">
        <v>55</v>
      </c>
    </row>
    <row r="18" spans="1:44" ht="15.75">
      <c r="A18" s="22">
        <v>13</v>
      </c>
      <c r="B18" s="23" t="s">
        <v>78</v>
      </c>
      <c r="C18" s="24" t="s">
        <v>79</v>
      </c>
      <c r="D18" s="25">
        <v>0</v>
      </c>
      <c r="E18" s="26">
        <v>0</v>
      </c>
      <c r="F18" s="25">
        <f t="shared" si="3"/>
        <v>0</v>
      </c>
      <c r="G18" s="25"/>
      <c r="H18" s="25"/>
      <c r="I18" s="25"/>
      <c r="J18" s="25"/>
      <c r="K18" s="25"/>
      <c r="L18" s="25"/>
      <c r="M18" s="25">
        <f t="shared" si="4"/>
        <v>0</v>
      </c>
      <c r="N18" s="25">
        <v>0</v>
      </c>
      <c r="O18" s="25">
        <v>0</v>
      </c>
      <c r="P18" s="28">
        <f t="shared" si="5"/>
        <v>0</v>
      </c>
      <c r="Q18" s="25">
        <v>0</v>
      </c>
      <c r="R18" s="25">
        <f t="shared" si="6"/>
        <v>0</v>
      </c>
      <c r="S18" s="25">
        <f t="shared" si="7"/>
        <v>0</v>
      </c>
      <c r="T18" s="25">
        <v>0</v>
      </c>
      <c r="U18" s="25">
        <f t="shared" si="8"/>
        <v>0</v>
      </c>
      <c r="V18" s="28">
        <f t="shared" si="9"/>
        <v>0</v>
      </c>
      <c r="W18" s="29">
        <v>0</v>
      </c>
      <c r="X18" s="29">
        <v>0</v>
      </c>
      <c r="Y18" s="29">
        <v>0</v>
      </c>
      <c r="Z18" s="30">
        <v>0</v>
      </c>
      <c r="AA18" s="30">
        <v>0</v>
      </c>
      <c r="AB18" s="30">
        <v>0</v>
      </c>
      <c r="AC18" s="30">
        <v>0</v>
      </c>
      <c r="AD18" s="30">
        <f t="shared" si="15"/>
        <v>0</v>
      </c>
      <c r="AE18" s="30">
        <f t="shared" si="0"/>
        <v>0</v>
      </c>
      <c r="AF18" s="29">
        <v>0</v>
      </c>
      <c r="AG18" s="29">
        <v>0</v>
      </c>
      <c r="AH18" s="29"/>
      <c r="AI18" s="29">
        <f t="shared" si="11"/>
        <v>0</v>
      </c>
      <c r="AJ18" s="25">
        <v>0</v>
      </c>
      <c r="AK18" s="25">
        <v>0</v>
      </c>
      <c r="AL18" s="28">
        <f t="shared" si="16"/>
        <v>0</v>
      </c>
      <c r="AM18" s="25">
        <f t="shared" si="1"/>
        <v>0</v>
      </c>
      <c r="AN18" s="25">
        <v>0</v>
      </c>
      <c r="AO18" s="25">
        <f t="shared" si="13"/>
        <v>0</v>
      </c>
      <c r="AP18" s="28">
        <f t="shared" si="14"/>
        <v>0</v>
      </c>
      <c r="AQ18" s="25">
        <f t="shared" si="2"/>
        <v>0</v>
      </c>
      <c r="AR18" s="25" t="s">
        <v>55</v>
      </c>
    </row>
    <row r="19" spans="1:44" ht="15.75">
      <c r="A19" s="22">
        <v>14</v>
      </c>
      <c r="B19" s="23" t="s">
        <v>80</v>
      </c>
      <c r="C19" s="24" t="s">
        <v>81</v>
      </c>
      <c r="D19" s="25">
        <v>0</v>
      </c>
      <c r="E19" s="26">
        <v>0</v>
      </c>
      <c r="F19" s="25">
        <f t="shared" si="3"/>
        <v>0</v>
      </c>
      <c r="G19" s="25"/>
      <c r="H19" s="25"/>
      <c r="I19" s="25"/>
      <c r="J19" s="25"/>
      <c r="K19" s="25"/>
      <c r="L19" s="25"/>
      <c r="M19" s="25">
        <f t="shared" si="4"/>
        <v>0</v>
      </c>
      <c r="N19" s="25">
        <v>0</v>
      </c>
      <c r="O19" s="25">
        <v>0</v>
      </c>
      <c r="P19" s="28">
        <f t="shared" si="5"/>
        <v>0</v>
      </c>
      <c r="Q19" s="25">
        <v>0</v>
      </c>
      <c r="R19" s="25">
        <f t="shared" si="6"/>
        <v>0</v>
      </c>
      <c r="S19" s="25">
        <f t="shared" si="7"/>
        <v>0</v>
      </c>
      <c r="T19" s="25">
        <v>0</v>
      </c>
      <c r="U19" s="25">
        <f t="shared" si="8"/>
        <v>0</v>
      </c>
      <c r="V19" s="28">
        <f t="shared" si="9"/>
        <v>0</v>
      </c>
      <c r="W19" s="29">
        <v>0</v>
      </c>
      <c r="X19" s="29">
        <v>0</v>
      </c>
      <c r="Y19" s="29">
        <v>0</v>
      </c>
      <c r="Z19" s="30">
        <v>0</v>
      </c>
      <c r="AA19" s="30">
        <v>0</v>
      </c>
      <c r="AB19" s="30">
        <v>0</v>
      </c>
      <c r="AC19" s="30">
        <v>0</v>
      </c>
      <c r="AD19" s="30">
        <f t="shared" si="15"/>
        <v>0</v>
      </c>
      <c r="AE19" s="30">
        <f t="shared" si="0"/>
        <v>0</v>
      </c>
      <c r="AF19" s="29">
        <v>0</v>
      </c>
      <c r="AG19" s="29">
        <v>0</v>
      </c>
      <c r="AH19" s="29"/>
      <c r="AI19" s="29">
        <f t="shared" si="11"/>
        <v>0</v>
      </c>
      <c r="AJ19" s="25">
        <v>0</v>
      </c>
      <c r="AK19" s="25">
        <v>0</v>
      </c>
      <c r="AL19" s="28">
        <f t="shared" si="16"/>
        <v>0</v>
      </c>
      <c r="AM19" s="25">
        <f t="shared" si="1"/>
        <v>0</v>
      </c>
      <c r="AN19" s="25">
        <v>0</v>
      </c>
      <c r="AO19" s="25">
        <f t="shared" si="13"/>
        <v>0</v>
      </c>
      <c r="AP19" s="28">
        <f t="shared" si="14"/>
        <v>0</v>
      </c>
      <c r="AQ19" s="25">
        <f t="shared" si="2"/>
        <v>0</v>
      </c>
      <c r="AR19" s="25" t="s">
        <v>55</v>
      </c>
    </row>
    <row r="20" spans="1:44" ht="15.75">
      <c r="A20" s="22">
        <v>15</v>
      </c>
      <c r="B20" s="23" t="s">
        <v>82</v>
      </c>
      <c r="C20" s="24" t="s">
        <v>83</v>
      </c>
      <c r="D20" s="25">
        <v>0</v>
      </c>
      <c r="E20" s="26">
        <v>0</v>
      </c>
      <c r="F20" s="25">
        <f t="shared" si="3"/>
        <v>0</v>
      </c>
      <c r="G20" s="25"/>
      <c r="H20" s="25"/>
      <c r="I20" s="25"/>
      <c r="J20" s="25"/>
      <c r="K20" s="25"/>
      <c r="L20" s="25"/>
      <c r="M20" s="25">
        <f t="shared" si="4"/>
        <v>0</v>
      </c>
      <c r="N20" s="25">
        <v>0</v>
      </c>
      <c r="O20" s="25">
        <v>0</v>
      </c>
      <c r="P20" s="28">
        <f t="shared" si="5"/>
        <v>0</v>
      </c>
      <c r="Q20" s="25">
        <v>0</v>
      </c>
      <c r="R20" s="25">
        <f t="shared" si="6"/>
        <v>0</v>
      </c>
      <c r="S20" s="25">
        <f t="shared" si="7"/>
        <v>0</v>
      </c>
      <c r="T20" s="25">
        <v>0</v>
      </c>
      <c r="U20" s="25">
        <f t="shared" si="8"/>
        <v>0</v>
      </c>
      <c r="V20" s="28">
        <f t="shared" si="9"/>
        <v>0</v>
      </c>
      <c r="W20" s="29">
        <v>0</v>
      </c>
      <c r="X20" s="29">
        <v>0</v>
      </c>
      <c r="Y20" s="29">
        <v>0</v>
      </c>
      <c r="Z20" s="30">
        <v>0</v>
      </c>
      <c r="AA20" s="30">
        <v>0</v>
      </c>
      <c r="AB20" s="30">
        <v>0</v>
      </c>
      <c r="AC20" s="30">
        <v>0</v>
      </c>
      <c r="AD20" s="30">
        <f t="shared" si="15"/>
        <v>0</v>
      </c>
      <c r="AE20" s="30">
        <f t="shared" si="0"/>
        <v>0</v>
      </c>
      <c r="AF20" s="29">
        <v>0</v>
      </c>
      <c r="AG20" s="29">
        <v>0</v>
      </c>
      <c r="AH20" s="29"/>
      <c r="AI20" s="29">
        <f t="shared" si="11"/>
        <v>0</v>
      </c>
      <c r="AJ20" s="25">
        <v>0</v>
      </c>
      <c r="AK20" s="25">
        <v>0</v>
      </c>
      <c r="AL20" s="28">
        <f t="shared" si="16"/>
        <v>0</v>
      </c>
      <c r="AM20" s="25">
        <f t="shared" si="1"/>
        <v>0</v>
      </c>
      <c r="AN20" s="25">
        <v>0</v>
      </c>
      <c r="AO20" s="25">
        <f t="shared" si="13"/>
        <v>0</v>
      </c>
      <c r="AP20" s="28">
        <f t="shared" si="14"/>
        <v>0</v>
      </c>
      <c r="AQ20" s="25">
        <f t="shared" si="2"/>
        <v>0</v>
      </c>
      <c r="AR20" s="25" t="s">
        <v>55</v>
      </c>
    </row>
    <row r="21" spans="1:44" ht="15.75">
      <c r="A21" s="22">
        <v>16</v>
      </c>
      <c r="B21" s="23" t="s">
        <v>84</v>
      </c>
      <c r="C21" s="24" t="s">
        <v>85</v>
      </c>
      <c r="D21" s="25">
        <v>0</v>
      </c>
      <c r="E21" s="26">
        <v>0</v>
      </c>
      <c r="F21" s="25">
        <f t="shared" si="3"/>
        <v>0</v>
      </c>
      <c r="G21" s="25"/>
      <c r="H21" s="25"/>
      <c r="I21" s="25"/>
      <c r="J21" s="25"/>
      <c r="K21" s="25"/>
      <c r="L21" s="25"/>
      <c r="M21" s="25">
        <f t="shared" si="4"/>
        <v>0</v>
      </c>
      <c r="N21" s="25">
        <v>0</v>
      </c>
      <c r="O21" s="25">
        <v>0</v>
      </c>
      <c r="P21" s="28">
        <f t="shared" si="5"/>
        <v>0</v>
      </c>
      <c r="Q21" s="25">
        <v>0</v>
      </c>
      <c r="R21" s="25">
        <f t="shared" si="6"/>
        <v>0</v>
      </c>
      <c r="S21" s="25">
        <f t="shared" si="7"/>
        <v>0</v>
      </c>
      <c r="T21" s="25">
        <v>0</v>
      </c>
      <c r="U21" s="25">
        <f t="shared" si="8"/>
        <v>0</v>
      </c>
      <c r="V21" s="28">
        <f t="shared" si="9"/>
        <v>0</v>
      </c>
      <c r="W21" s="29">
        <v>0</v>
      </c>
      <c r="X21" s="29">
        <v>0</v>
      </c>
      <c r="Y21" s="29">
        <v>0</v>
      </c>
      <c r="Z21" s="30">
        <v>0</v>
      </c>
      <c r="AA21" s="30">
        <v>0</v>
      </c>
      <c r="AB21" s="30">
        <v>0</v>
      </c>
      <c r="AC21" s="30">
        <v>0</v>
      </c>
      <c r="AD21" s="30">
        <f t="shared" si="15"/>
        <v>0</v>
      </c>
      <c r="AE21" s="30">
        <f t="shared" si="0"/>
        <v>0</v>
      </c>
      <c r="AF21" s="29">
        <v>0</v>
      </c>
      <c r="AG21" s="29">
        <v>0</v>
      </c>
      <c r="AH21" s="29"/>
      <c r="AI21" s="29">
        <f t="shared" si="11"/>
        <v>0</v>
      </c>
      <c r="AJ21" s="25">
        <v>0</v>
      </c>
      <c r="AK21" s="25">
        <v>0</v>
      </c>
      <c r="AL21" s="28">
        <f t="shared" si="16"/>
        <v>0</v>
      </c>
      <c r="AM21" s="25">
        <f t="shared" si="1"/>
        <v>0</v>
      </c>
      <c r="AN21" s="25">
        <v>0</v>
      </c>
      <c r="AO21" s="25">
        <f t="shared" si="13"/>
        <v>0</v>
      </c>
      <c r="AP21" s="28">
        <f t="shared" si="14"/>
        <v>0</v>
      </c>
      <c r="AQ21" s="25">
        <f t="shared" si="2"/>
        <v>0</v>
      </c>
      <c r="AR21" s="25" t="s">
        <v>55</v>
      </c>
    </row>
    <row r="22" spans="1:44" ht="15.75">
      <c r="A22" s="22">
        <v>17</v>
      </c>
      <c r="B22" s="23" t="s">
        <v>86</v>
      </c>
      <c r="C22" s="24" t="s">
        <v>87</v>
      </c>
      <c r="D22" s="25">
        <v>0</v>
      </c>
      <c r="E22" s="26">
        <v>0</v>
      </c>
      <c r="F22" s="25">
        <f t="shared" si="3"/>
        <v>0</v>
      </c>
      <c r="G22" s="25"/>
      <c r="H22" s="25"/>
      <c r="I22" s="25"/>
      <c r="J22" s="25"/>
      <c r="K22" s="25"/>
      <c r="L22" s="25"/>
      <c r="M22" s="25">
        <f t="shared" si="4"/>
        <v>0</v>
      </c>
      <c r="N22" s="25">
        <v>0</v>
      </c>
      <c r="O22" s="25">
        <v>0</v>
      </c>
      <c r="P22" s="28">
        <f t="shared" si="5"/>
        <v>0</v>
      </c>
      <c r="Q22" s="25">
        <v>0</v>
      </c>
      <c r="R22" s="25">
        <f t="shared" si="6"/>
        <v>0</v>
      </c>
      <c r="S22" s="25">
        <f t="shared" si="7"/>
        <v>0</v>
      </c>
      <c r="T22" s="25">
        <v>0</v>
      </c>
      <c r="U22" s="25">
        <f t="shared" si="8"/>
        <v>0</v>
      </c>
      <c r="V22" s="28">
        <f t="shared" si="9"/>
        <v>0</v>
      </c>
      <c r="W22" s="29">
        <v>0</v>
      </c>
      <c r="X22" s="29">
        <v>0</v>
      </c>
      <c r="Y22" s="29">
        <v>0</v>
      </c>
      <c r="Z22" s="30">
        <v>0</v>
      </c>
      <c r="AA22" s="30">
        <v>0</v>
      </c>
      <c r="AB22" s="30">
        <v>0</v>
      </c>
      <c r="AC22" s="30">
        <v>0</v>
      </c>
      <c r="AD22" s="30">
        <f t="shared" si="15"/>
        <v>0</v>
      </c>
      <c r="AE22" s="30">
        <f t="shared" si="0"/>
        <v>0</v>
      </c>
      <c r="AF22" s="29">
        <v>0</v>
      </c>
      <c r="AG22" s="29">
        <v>0</v>
      </c>
      <c r="AH22" s="29"/>
      <c r="AI22" s="29">
        <f t="shared" si="11"/>
        <v>0</v>
      </c>
      <c r="AJ22" s="25">
        <v>0</v>
      </c>
      <c r="AK22" s="25">
        <v>0</v>
      </c>
      <c r="AL22" s="28">
        <f t="shared" si="16"/>
        <v>0</v>
      </c>
      <c r="AM22" s="25">
        <f t="shared" si="1"/>
        <v>0</v>
      </c>
      <c r="AN22" s="25">
        <v>0</v>
      </c>
      <c r="AO22" s="25">
        <f t="shared" si="13"/>
        <v>0</v>
      </c>
      <c r="AP22" s="28">
        <f t="shared" si="14"/>
        <v>0</v>
      </c>
      <c r="AQ22" s="25">
        <f t="shared" si="2"/>
        <v>0</v>
      </c>
      <c r="AR22" s="25" t="s">
        <v>55</v>
      </c>
    </row>
    <row r="23" spans="1:44" ht="15.75">
      <c r="A23" s="22">
        <v>18</v>
      </c>
      <c r="B23" s="23" t="s">
        <v>88</v>
      </c>
      <c r="C23" s="24" t="s">
        <v>89</v>
      </c>
      <c r="D23" s="25">
        <v>0</v>
      </c>
      <c r="E23" s="26">
        <v>0</v>
      </c>
      <c r="F23" s="25">
        <f t="shared" si="3"/>
        <v>0</v>
      </c>
      <c r="G23" s="25"/>
      <c r="H23" s="25"/>
      <c r="I23" s="25"/>
      <c r="J23" s="25"/>
      <c r="K23" s="25"/>
      <c r="L23" s="25"/>
      <c r="M23" s="25">
        <f t="shared" si="4"/>
        <v>0</v>
      </c>
      <c r="N23" s="25">
        <v>0</v>
      </c>
      <c r="O23" s="25">
        <v>0</v>
      </c>
      <c r="P23" s="28">
        <f t="shared" si="5"/>
        <v>0</v>
      </c>
      <c r="Q23" s="25">
        <v>0</v>
      </c>
      <c r="R23" s="25">
        <f t="shared" si="6"/>
        <v>0</v>
      </c>
      <c r="S23" s="25">
        <f t="shared" si="7"/>
        <v>0</v>
      </c>
      <c r="T23" s="25">
        <v>0</v>
      </c>
      <c r="U23" s="25">
        <f t="shared" si="8"/>
        <v>0</v>
      </c>
      <c r="V23" s="28">
        <f t="shared" si="9"/>
        <v>0</v>
      </c>
      <c r="W23" s="29">
        <v>0</v>
      </c>
      <c r="X23" s="29">
        <v>0</v>
      </c>
      <c r="Y23" s="29">
        <v>0</v>
      </c>
      <c r="Z23" s="30">
        <v>0</v>
      </c>
      <c r="AA23" s="30">
        <v>0</v>
      </c>
      <c r="AB23" s="30">
        <v>0</v>
      </c>
      <c r="AC23" s="30">
        <v>0</v>
      </c>
      <c r="AD23" s="30">
        <f t="shared" si="15"/>
        <v>0</v>
      </c>
      <c r="AE23" s="30">
        <f t="shared" si="0"/>
        <v>0</v>
      </c>
      <c r="AF23" s="29">
        <v>0</v>
      </c>
      <c r="AG23" s="29">
        <v>0</v>
      </c>
      <c r="AH23" s="29"/>
      <c r="AI23" s="29">
        <f t="shared" si="11"/>
        <v>0</v>
      </c>
      <c r="AJ23" s="25">
        <v>0</v>
      </c>
      <c r="AK23" s="25">
        <v>0</v>
      </c>
      <c r="AL23" s="28">
        <f t="shared" si="16"/>
        <v>0</v>
      </c>
      <c r="AM23" s="25">
        <f t="shared" si="1"/>
        <v>0</v>
      </c>
      <c r="AN23" s="25">
        <v>0</v>
      </c>
      <c r="AO23" s="25">
        <f t="shared" si="13"/>
        <v>0</v>
      </c>
      <c r="AP23" s="28">
        <f t="shared" si="14"/>
        <v>0</v>
      </c>
      <c r="AQ23" s="25">
        <f t="shared" si="2"/>
        <v>0</v>
      </c>
      <c r="AR23" s="25" t="s">
        <v>55</v>
      </c>
    </row>
    <row r="24" spans="1:44" ht="15.75">
      <c r="A24" s="22">
        <v>19</v>
      </c>
      <c r="B24" s="23" t="s">
        <v>90</v>
      </c>
      <c r="C24" s="24" t="s">
        <v>91</v>
      </c>
      <c r="D24" s="25">
        <v>0</v>
      </c>
      <c r="E24" s="26">
        <v>0</v>
      </c>
      <c r="F24" s="25">
        <f t="shared" si="3"/>
        <v>0</v>
      </c>
      <c r="G24" s="25"/>
      <c r="H24" s="25"/>
      <c r="I24" s="25"/>
      <c r="J24" s="25"/>
      <c r="K24" s="25"/>
      <c r="L24" s="25"/>
      <c r="M24" s="25">
        <f t="shared" si="4"/>
        <v>0</v>
      </c>
      <c r="N24" s="25">
        <v>0</v>
      </c>
      <c r="O24" s="25">
        <v>0</v>
      </c>
      <c r="P24" s="28">
        <f t="shared" si="5"/>
        <v>0</v>
      </c>
      <c r="Q24" s="25">
        <v>0</v>
      </c>
      <c r="R24" s="25">
        <f t="shared" si="6"/>
        <v>0</v>
      </c>
      <c r="S24" s="25">
        <f t="shared" si="7"/>
        <v>0</v>
      </c>
      <c r="T24" s="25">
        <v>0</v>
      </c>
      <c r="U24" s="25">
        <f t="shared" si="8"/>
        <v>0</v>
      </c>
      <c r="V24" s="28">
        <f t="shared" si="9"/>
        <v>0</v>
      </c>
      <c r="W24" s="29">
        <v>0</v>
      </c>
      <c r="X24" s="29">
        <v>0</v>
      </c>
      <c r="Y24" s="29">
        <v>0</v>
      </c>
      <c r="Z24" s="30">
        <v>0</v>
      </c>
      <c r="AA24" s="30">
        <v>0</v>
      </c>
      <c r="AB24" s="30">
        <v>0</v>
      </c>
      <c r="AC24" s="30">
        <v>0</v>
      </c>
      <c r="AD24" s="30">
        <f t="shared" si="15"/>
        <v>0</v>
      </c>
      <c r="AE24" s="30">
        <f t="shared" si="0"/>
        <v>0</v>
      </c>
      <c r="AF24" s="29">
        <v>0</v>
      </c>
      <c r="AG24" s="29">
        <v>0</v>
      </c>
      <c r="AH24" s="29"/>
      <c r="AI24" s="29">
        <f t="shared" si="11"/>
        <v>0</v>
      </c>
      <c r="AJ24" s="25">
        <v>0</v>
      </c>
      <c r="AK24" s="25">
        <v>0</v>
      </c>
      <c r="AL24" s="28">
        <f t="shared" si="16"/>
        <v>0</v>
      </c>
      <c r="AM24" s="25">
        <f t="shared" si="1"/>
        <v>0</v>
      </c>
      <c r="AN24" s="25">
        <v>0</v>
      </c>
      <c r="AO24" s="25">
        <f t="shared" si="13"/>
        <v>0</v>
      </c>
      <c r="AP24" s="28">
        <f t="shared" si="14"/>
        <v>0</v>
      </c>
      <c r="AQ24" s="25">
        <f t="shared" si="2"/>
        <v>0</v>
      </c>
      <c r="AR24" s="25" t="s">
        <v>55</v>
      </c>
    </row>
    <row r="25" spans="1:44" ht="15.75">
      <c r="A25" s="22">
        <v>20</v>
      </c>
      <c r="B25" s="23" t="s">
        <v>92</v>
      </c>
      <c r="C25" s="24" t="s">
        <v>93</v>
      </c>
      <c r="D25" s="25">
        <v>0</v>
      </c>
      <c r="E25" s="26">
        <v>0</v>
      </c>
      <c r="F25" s="25">
        <f t="shared" si="3"/>
        <v>0</v>
      </c>
      <c r="G25" s="25"/>
      <c r="H25" s="25"/>
      <c r="I25" s="25"/>
      <c r="J25" s="25"/>
      <c r="K25" s="25"/>
      <c r="L25" s="25"/>
      <c r="M25" s="25">
        <f t="shared" si="4"/>
        <v>0</v>
      </c>
      <c r="N25" s="25">
        <v>0</v>
      </c>
      <c r="O25" s="25">
        <v>0</v>
      </c>
      <c r="P25" s="28">
        <f t="shared" si="5"/>
        <v>0</v>
      </c>
      <c r="Q25" s="25">
        <v>0</v>
      </c>
      <c r="R25" s="25">
        <f t="shared" si="6"/>
        <v>0</v>
      </c>
      <c r="S25" s="25">
        <f t="shared" si="7"/>
        <v>0</v>
      </c>
      <c r="T25" s="25">
        <v>0</v>
      </c>
      <c r="U25" s="25">
        <f t="shared" si="8"/>
        <v>0</v>
      </c>
      <c r="V25" s="28">
        <f t="shared" si="9"/>
        <v>0</v>
      </c>
      <c r="W25" s="29">
        <v>0</v>
      </c>
      <c r="X25" s="29">
        <v>0</v>
      </c>
      <c r="Y25" s="29">
        <v>0</v>
      </c>
      <c r="Z25" s="30">
        <v>0</v>
      </c>
      <c r="AA25" s="30">
        <v>0</v>
      </c>
      <c r="AB25" s="30">
        <v>0</v>
      </c>
      <c r="AC25" s="30">
        <v>0</v>
      </c>
      <c r="AD25" s="30">
        <f t="shared" si="15"/>
        <v>0</v>
      </c>
      <c r="AE25" s="30">
        <f t="shared" si="0"/>
        <v>0</v>
      </c>
      <c r="AF25" s="29">
        <v>0</v>
      </c>
      <c r="AG25" s="29">
        <v>0</v>
      </c>
      <c r="AH25" s="29"/>
      <c r="AI25" s="29">
        <f t="shared" si="11"/>
        <v>0</v>
      </c>
      <c r="AJ25" s="25">
        <v>0</v>
      </c>
      <c r="AK25" s="25">
        <v>0</v>
      </c>
      <c r="AL25" s="28">
        <f t="shared" si="16"/>
        <v>0</v>
      </c>
      <c r="AM25" s="25">
        <f t="shared" si="1"/>
        <v>0</v>
      </c>
      <c r="AN25" s="25">
        <v>0</v>
      </c>
      <c r="AO25" s="25">
        <f t="shared" si="13"/>
        <v>0</v>
      </c>
      <c r="AP25" s="28">
        <f t="shared" si="14"/>
        <v>0</v>
      </c>
      <c r="AQ25" s="25">
        <f t="shared" si="2"/>
        <v>0</v>
      </c>
      <c r="AR25" s="25" t="s">
        <v>55</v>
      </c>
    </row>
    <row r="26" spans="1:44" ht="15.75">
      <c r="A26" s="22">
        <v>21</v>
      </c>
      <c r="B26" s="23" t="s">
        <v>94</v>
      </c>
      <c r="C26" s="24" t="s">
        <v>95</v>
      </c>
      <c r="D26" s="25">
        <v>0</v>
      </c>
      <c r="E26" s="26">
        <v>0</v>
      </c>
      <c r="F26" s="25">
        <f t="shared" si="3"/>
        <v>0</v>
      </c>
      <c r="G26" s="25"/>
      <c r="H26" s="25"/>
      <c r="I26" s="25"/>
      <c r="J26" s="25"/>
      <c r="K26" s="25"/>
      <c r="L26" s="25"/>
      <c r="M26" s="25">
        <f t="shared" si="4"/>
        <v>0</v>
      </c>
      <c r="N26" s="25">
        <v>0</v>
      </c>
      <c r="O26" s="25">
        <v>0</v>
      </c>
      <c r="P26" s="28">
        <f t="shared" si="5"/>
        <v>0</v>
      </c>
      <c r="Q26" s="25">
        <v>0</v>
      </c>
      <c r="R26" s="25">
        <f t="shared" si="6"/>
        <v>0</v>
      </c>
      <c r="S26" s="25">
        <f t="shared" si="7"/>
        <v>0</v>
      </c>
      <c r="T26" s="25">
        <v>0</v>
      </c>
      <c r="U26" s="25">
        <f t="shared" si="8"/>
        <v>0</v>
      </c>
      <c r="V26" s="28">
        <f t="shared" si="9"/>
        <v>0</v>
      </c>
      <c r="W26" s="29">
        <v>0</v>
      </c>
      <c r="X26" s="29">
        <v>0</v>
      </c>
      <c r="Y26" s="29">
        <v>0</v>
      </c>
      <c r="Z26" s="30">
        <v>0</v>
      </c>
      <c r="AA26" s="30">
        <v>0</v>
      </c>
      <c r="AB26" s="30">
        <v>0</v>
      </c>
      <c r="AC26" s="30">
        <v>0</v>
      </c>
      <c r="AD26" s="30">
        <f t="shared" si="15"/>
        <v>0</v>
      </c>
      <c r="AE26" s="30">
        <f t="shared" si="0"/>
        <v>0</v>
      </c>
      <c r="AF26" s="29">
        <v>0</v>
      </c>
      <c r="AG26" s="29">
        <v>0</v>
      </c>
      <c r="AH26" s="29"/>
      <c r="AI26" s="29">
        <f t="shared" si="11"/>
        <v>0</v>
      </c>
      <c r="AJ26" s="25">
        <v>0</v>
      </c>
      <c r="AK26" s="25">
        <v>0</v>
      </c>
      <c r="AL26" s="28">
        <f t="shared" si="16"/>
        <v>0</v>
      </c>
      <c r="AM26" s="25">
        <f t="shared" si="1"/>
        <v>0</v>
      </c>
      <c r="AN26" s="25">
        <v>0</v>
      </c>
      <c r="AO26" s="25">
        <f t="shared" si="13"/>
        <v>0</v>
      </c>
      <c r="AP26" s="28">
        <f t="shared" si="14"/>
        <v>0</v>
      </c>
      <c r="AQ26" s="25">
        <f t="shared" si="2"/>
        <v>0</v>
      </c>
      <c r="AR26" s="25" t="s">
        <v>55</v>
      </c>
    </row>
    <row r="27" spans="1:44" ht="15.75">
      <c r="A27" s="22">
        <v>22</v>
      </c>
      <c r="B27" s="23" t="s">
        <v>96</v>
      </c>
      <c r="C27" s="24" t="s">
        <v>97</v>
      </c>
      <c r="D27" s="25">
        <v>0</v>
      </c>
      <c r="E27" s="26">
        <v>0</v>
      </c>
      <c r="F27" s="25">
        <f t="shared" si="3"/>
        <v>0</v>
      </c>
      <c r="G27" s="25"/>
      <c r="H27" s="25"/>
      <c r="I27" s="25"/>
      <c r="J27" s="25"/>
      <c r="K27" s="25"/>
      <c r="L27" s="25"/>
      <c r="M27" s="25">
        <f t="shared" si="4"/>
        <v>0</v>
      </c>
      <c r="N27" s="25">
        <v>0</v>
      </c>
      <c r="O27" s="25">
        <v>0</v>
      </c>
      <c r="P27" s="28">
        <f t="shared" si="5"/>
        <v>0</v>
      </c>
      <c r="Q27" s="25">
        <v>0</v>
      </c>
      <c r="R27" s="25">
        <f t="shared" si="6"/>
        <v>0</v>
      </c>
      <c r="S27" s="25">
        <f t="shared" si="7"/>
        <v>0</v>
      </c>
      <c r="T27" s="25">
        <v>0</v>
      </c>
      <c r="U27" s="25">
        <f t="shared" si="8"/>
        <v>0</v>
      </c>
      <c r="V27" s="28">
        <f t="shared" si="9"/>
        <v>0</v>
      </c>
      <c r="W27" s="29">
        <v>0</v>
      </c>
      <c r="X27" s="29">
        <v>0</v>
      </c>
      <c r="Y27" s="29">
        <v>0</v>
      </c>
      <c r="Z27" s="30">
        <v>0</v>
      </c>
      <c r="AA27" s="30">
        <v>0</v>
      </c>
      <c r="AB27" s="30">
        <v>0</v>
      </c>
      <c r="AC27" s="30">
        <v>0</v>
      </c>
      <c r="AD27" s="30">
        <f t="shared" si="15"/>
        <v>0</v>
      </c>
      <c r="AE27" s="30">
        <f t="shared" si="0"/>
        <v>0</v>
      </c>
      <c r="AF27" s="29">
        <v>0</v>
      </c>
      <c r="AG27" s="29">
        <v>0</v>
      </c>
      <c r="AH27" s="29"/>
      <c r="AI27" s="29">
        <f t="shared" si="11"/>
        <v>0</v>
      </c>
      <c r="AJ27" s="25">
        <v>0</v>
      </c>
      <c r="AK27" s="25">
        <v>0</v>
      </c>
      <c r="AL27" s="28">
        <f t="shared" si="16"/>
        <v>0</v>
      </c>
      <c r="AM27" s="25">
        <f t="shared" si="1"/>
        <v>0</v>
      </c>
      <c r="AN27" s="25">
        <v>0</v>
      </c>
      <c r="AO27" s="25">
        <f t="shared" si="13"/>
        <v>0</v>
      </c>
      <c r="AP27" s="28">
        <f t="shared" si="14"/>
        <v>0</v>
      </c>
      <c r="AQ27" s="25">
        <f t="shared" si="2"/>
        <v>0</v>
      </c>
      <c r="AR27" s="25" t="s">
        <v>55</v>
      </c>
    </row>
    <row r="28" spans="1:44" ht="15.75">
      <c r="A28" s="22">
        <v>23</v>
      </c>
      <c r="B28" s="23" t="s">
        <v>98</v>
      </c>
      <c r="C28" s="24" t="s">
        <v>99</v>
      </c>
      <c r="D28" s="25">
        <v>0</v>
      </c>
      <c r="E28" s="26">
        <v>0</v>
      </c>
      <c r="F28" s="25">
        <f t="shared" si="3"/>
        <v>0</v>
      </c>
      <c r="G28" s="25"/>
      <c r="H28" s="25"/>
      <c r="I28" s="25"/>
      <c r="J28" s="25"/>
      <c r="K28" s="25"/>
      <c r="L28" s="25"/>
      <c r="M28" s="25">
        <f t="shared" si="4"/>
        <v>0</v>
      </c>
      <c r="N28" s="25">
        <v>0</v>
      </c>
      <c r="O28" s="25">
        <v>0</v>
      </c>
      <c r="P28" s="28">
        <f t="shared" si="5"/>
        <v>0</v>
      </c>
      <c r="Q28" s="25">
        <v>0</v>
      </c>
      <c r="R28" s="25">
        <f t="shared" si="6"/>
        <v>0</v>
      </c>
      <c r="S28" s="25">
        <f t="shared" si="7"/>
        <v>0</v>
      </c>
      <c r="T28" s="25">
        <v>0</v>
      </c>
      <c r="U28" s="25">
        <f t="shared" si="8"/>
        <v>0</v>
      </c>
      <c r="V28" s="28">
        <f t="shared" si="9"/>
        <v>0</v>
      </c>
      <c r="W28" s="29">
        <v>0</v>
      </c>
      <c r="X28" s="29">
        <v>0</v>
      </c>
      <c r="Y28" s="29">
        <v>0</v>
      </c>
      <c r="Z28" s="30">
        <v>0</v>
      </c>
      <c r="AA28" s="30">
        <v>0</v>
      </c>
      <c r="AB28" s="30">
        <v>0</v>
      </c>
      <c r="AC28" s="30">
        <v>0</v>
      </c>
      <c r="AD28" s="30">
        <f t="shared" si="15"/>
        <v>0</v>
      </c>
      <c r="AE28" s="30">
        <f t="shared" si="0"/>
        <v>0</v>
      </c>
      <c r="AF28" s="29">
        <v>0</v>
      </c>
      <c r="AG28" s="29">
        <v>0</v>
      </c>
      <c r="AH28" s="29"/>
      <c r="AI28" s="29">
        <f t="shared" si="11"/>
        <v>0</v>
      </c>
      <c r="AJ28" s="25">
        <v>0</v>
      </c>
      <c r="AK28" s="25">
        <v>0</v>
      </c>
      <c r="AL28" s="28">
        <f t="shared" si="16"/>
        <v>0</v>
      </c>
      <c r="AM28" s="25">
        <f t="shared" si="1"/>
        <v>0</v>
      </c>
      <c r="AN28" s="25">
        <v>0</v>
      </c>
      <c r="AO28" s="25">
        <f t="shared" si="13"/>
        <v>0</v>
      </c>
      <c r="AP28" s="28">
        <f t="shared" si="14"/>
        <v>0</v>
      </c>
      <c r="AQ28" s="25">
        <f t="shared" si="2"/>
        <v>0</v>
      </c>
      <c r="AR28" s="25" t="s">
        <v>55</v>
      </c>
    </row>
    <row r="29" spans="1:44" ht="15.75">
      <c r="A29" s="22">
        <v>24</v>
      </c>
      <c r="B29" s="23" t="s">
        <v>100</v>
      </c>
      <c r="C29" s="24" t="s">
        <v>101</v>
      </c>
      <c r="D29" s="25">
        <v>0</v>
      </c>
      <c r="E29" s="26">
        <v>0</v>
      </c>
      <c r="F29" s="25">
        <f t="shared" si="3"/>
        <v>0</v>
      </c>
      <c r="G29" s="25"/>
      <c r="H29" s="25"/>
      <c r="I29" s="25"/>
      <c r="J29" s="25"/>
      <c r="K29" s="25"/>
      <c r="L29" s="25"/>
      <c r="M29" s="25">
        <f t="shared" si="4"/>
        <v>0</v>
      </c>
      <c r="N29" s="25">
        <v>0</v>
      </c>
      <c r="O29" s="25">
        <v>0</v>
      </c>
      <c r="P29" s="28">
        <f t="shared" si="5"/>
        <v>0</v>
      </c>
      <c r="Q29" s="25">
        <v>0</v>
      </c>
      <c r="R29" s="25">
        <f t="shared" si="6"/>
        <v>0</v>
      </c>
      <c r="S29" s="25">
        <f t="shared" si="7"/>
        <v>0</v>
      </c>
      <c r="T29" s="25">
        <v>0</v>
      </c>
      <c r="U29" s="25">
        <f t="shared" si="8"/>
        <v>0</v>
      </c>
      <c r="V29" s="28">
        <f t="shared" si="9"/>
        <v>0</v>
      </c>
      <c r="W29" s="29">
        <v>0</v>
      </c>
      <c r="X29" s="29">
        <v>0</v>
      </c>
      <c r="Y29" s="29">
        <v>0</v>
      </c>
      <c r="Z29" s="30">
        <v>0</v>
      </c>
      <c r="AA29" s="30">
        <v>0</v>
      </c>
      <c r="AB29" s="30">
        <v>0</v>
      </c>
      <c r="AC29" s="30">
        <v>0</v>
      </c>
      <c r="AD29" s="30">
        <f t="shared" si="15"/>
        <v>0</v>
      </c>
      <c r="AE29" s="30">
        <f t="shared" si="0"/>
        <v>0</v>
      </c>
      <c r="AF29" s="29">
        <v>0</v>
      </c>
      <c r="AG29" s="29">
        <v>0</v>
      </c>
      <c r="AH29" s="29"/>
      <c r="AI29" s="29">
        <f t="shared" si="11"/>
        <v>0</v>
      </c>
      <c r="AJ29" s="25">
        <v>0</v>
      </c>
      <c r="AK29" s="25">
        <v>0</v>
      </c>
      <c r="AL29" s="28">
        <f t="shared" si="16"/>
        <v>0</v>
      </c>
      <c r="AM29" s="25">
        <f t="shared" si="1"/>
        <v>0</v>
      </c>
      <c r="AN29" s="25">
        <v>0</v>
      </c>
      <c r="AO29" s="25">
        <f t="shared" si="13"/>
        <v>0</v>
      </c>
      <c r="AP29" s="28">
        <f t="shared" si="14"/>
        <v>0</v>
      </c>
      <c r="AQ29" s="25">
        <f t="shared" si="2"/>
        <v>0</v>
      </c>
      <c r="AR29" s="25" t="s">
        <v>55</v>
      </c>
    </row>
    <row r="30" spans="1:44" ht="15.75">
      <c r="A30" s="22">
        <v>25</v>
      </c>
      <c r="B30" s="23" t="s">
        <v>102</v>
      </c>
      <c r="C30" s="24" t="s">
        <v>103</v>
      </c>
      <c r="D30" s="25">
        <v>0</v>
      </c>
      <c r="E30" s="26">
        <v>0</v>
      </c>
      <c r="F30" s="25">
        <f t="shared" si="3"/>
        <v>0</v>
      </c>
      <c r="G30" s="25"/>
      <c r="H30" s="25"/>
      <c r="I30" s="25"/>
      <c r="J30" s="25"/>
      <c r="K30" s="25"/>
      <c r="L30" s="25"/>
      <c r="M30" s="25">
        <f t="shared" si="4"/>
        <v>0</v>
      </c>
      <c r="N30" s="25">
        <v>0</v>
      </c>
      <c r="O30" s="25">
        <v>0</v>
      </c>
      <c r="P30" s="28">
        <f t="shared" si="5"/>
        <v>0</v>
      </c>
      <c r="Q30" s="25">
        <v>0</v>
      </c>
      <c r="R30" s="25">
        <f t="shared" si="6"/>
        <v>0</v>
      </c>
      <c r="S30" s="25">
        <f t="shared" si="7"/>
        <v>0</v>
      </c>
      <c r="T30" s="25"/>
      <c r="U30" s="25">
        <f t="shared" si="8"/>
        <v>0</v>
      </c>
      <c r="V30" s="28">
        <f t="shared" si="9"/>
        <v>0</v>
      </c>
      <c r="W30" s="29">
        <v>0</v>
      </c>
      <c r="X30" s="29">
        <v>0</v>
      </c>
      <c r="Y30" s="29">
        <v>0</v>
      </c>
      <c r="Z30" s="30">
        <v>0</v>
      </c>
      <c r="AA30" s="30">
        <v>0</v>
      </c>
      <c r="AB30" s="30">
        <v>0</v>
      </c>
      <c r="AC30" s="30">
        <v>0</v>
      </c>
      <c r="AD30" s="30">
        <f t="shared" si="15"/>
        <v>0</v>
      </c>
      <c r="AE30" s="30">
        <f t="shared" si="0"/>
        <v>0</v>
      </c>
      <c r="AF30" s="29">
        <v>0</v>
      </c>
      <c r="AG30" s="29">
        <v>0</v>
      </c>
      <c r="AH30" s="29"/>
      <c r="AI30" s="29">
        <f t="shared" si="11"/>
        <v>0</v>
      </c>
      <c r="AJ30" s="25">
        <v>0</v>
      </c>
      <c r="AK30" s="25">
        <v>0</v>
      </c>
      <c r="AL30" s="28">
        <f t="shared" si="16"/>
        <v>0</v>
      </c>
      <c r="AM30" s="25">
        <f t="shared" si="1"/>
        <v>0</v>
      </c>
      <c r="AN30" s="25">
        <v>0</v>
      </c>
      <c r="AO30" s="25">
        <f t="shared" si="13"/>
        <v>0</v>
      </c>
      <c r="AP30" s="28">
        <f t="shared" si="14"/>
        <v>0</v>
      </c>
      <c r="AQ30" s="25">
        <f t="shared" si="2"/>
        <v>0</v>
      </c>
      <c r="AR30" s="25" t="s">
        <v>55</v>
      </c>
    </row>
    <row r="31" spans="1:44" ht="15.75">
      <c r="A31" s="22">
        <v>26</v>
      </c>
      <c r="B31" s="23" t="s">
        <v>104</v>
      </c>
      <c r="C31" s="24" t="s">
        <v>105</v>
      </c>
      <c r="D31" s="25">
        <v>0</v>
      </c>
      <c r="E31" s="26">
        <v>0</v>
      </c>
      <c r="F31" s="25">
        <f t="shared" si="3"/>
        <v>0</v>
      </c>
      <c r="G31" s="25"/>
      <c r="H31" s="25"/>
      <c r="I31" s="25"/>
      <c r="J31" s="25"/>
      <c r="K31" s="25"/>
      <c r="L31" s="25"/>
      <c r="M31" s="25">
        <f t="shared" si="4"/>
        <v>0</v>
      </c>
      <c r="N31" s="25">
        <v>0</v>
      </c>
      <c r="O31" s="25">
        <v>0</v>
      </c>
      <c r="P31" s="28">
        <f t="shared" si="5"/>
        <v>0</v>
      </c>
      <c r="Q31" s="25">
        <v>0</v>
      </c>
      <c r="R31" s="25">
        <f t="shared" si="6"/>
        <v>0</v>
      </c>
      <c r="S31" s="25">
        <f t="shared" si="7"/>
        <v>0</v>
      </c>
      <c r="T31" s="25"/>
      <c r="U31" s="25">
        <f t="shared" si="8"/>
        <v>0</v>
      </c>
      <c r="V31" s="28">
        <f t="shared" si="9"/>
        <v>0</v>
      </c>
      <c r="W31" s="29">
        <v>0</v>
      </c>
      <c r="X31" s="29">
        <v>0</v>
      </c>
      <c r="Y31" s="29">
        <v>0</v>
      </c>
      <c r="Z31" s="30">
        <v>0</v>
      </c>
      <c r="AA31" s="30">
        <v>0</v>
      </c>
      <c r="AB31" s="30">
        <v>0</v>
      </c>
      <c r="AC31" s="30">
        <v>0</v>
      </c>
      <c r="AD31" s="30">
        <f t="shared" si="15"/>
        <v>0</v>
      </c>
      <c r="AE31" s="30">
        <f t="shared" si="0"/>
        <v>0</v>
      </c>
      <c r="AF31" s="29">
        <v>0</v>
      </c>
      <c r="AG31" s="29">
        <v>0</v>
      </c>
      <c r="AH31" s="29"/>
      <c r="AI31" s="29">
        <f t="shared" si="11"/>
        <v>0</v>
      </c>
      <c r="AJ31" s="25">
        <v>0</v>
      </c>
      <c r="AK31" s="25">
        <v>0</v>
      </c>
      <c r="AL31" s="28">
        <f t="shared" si="16"/>
        <v>0</v>
      </c>
      <c r="AM31" s="25">
        <f t="shared" si="1"/>
        <v>0</v>
      </c>
      <c r="AN31" s="25">
        <v>0</v>
      </c>
      <c r="AO31" s="25">
        <f t="shared" si="13"/>
        <v>0</v>
      </c>
      <c r="AP31" s="28">
        <f t="shared" si="14"/>
        <v>0</v>
      </c>
      <c r="AQ31" s="25">
        <f t="shared" si="2"/>
        <v>0</v>
      </c>
      <c r="AR31" s="25" t="s">
        <v>55</v>
      </c>
    </row>
    <row r="32" spans="1:44" ht="15.75">
      <c r="A32" s="22">
        <v>27</v>
      </c>
      <c r="B32" s="23" t="s">
        <v>106</v>
      </c>
      <c r="C32" s="24" t="s">
        <v>107</v>
      </c>
      <c r="D32" s="25">
        <v>0</v>
      </c>
      <c r="E32" s="26">
        <v>0</v>
      </c>
      <c r="F32" s="25">
        <f t="shared" si="3"/>
        <v>0</v>
      </c>
      <c r="G32" s="25"/>
      <c r="H32" s="25"/>
      <c r="I32" s="25"/>
      <c r="J32" s="25"/>
      <c r="K32" s="25"/>
      <c r="L32" s="25"/>
      <c r="M32" s="25">
        <f t="shared" si="4"/>
        <v>0</v>
      </c>
      <c r="N32" s="25">
        <v>0</v>
      </c>
      <c r="O32" s="25">
        <v>0</v>
      </c>
      <c r="P32" s="28">
        <f t="shared" si="5"/>
        <v>0</v>
      </c>
      <c r="Q32" s="25">
        <v>0</v>
      </c>
      <c r="R32" s="25">
        <f t="shared" si="6"/>
        <v>0</v>
      </c>
      <c r="S32" s="25">
        <f t="shared" si="7"/>
        <v>0</v>
      </c>
      <c r="T32" s="25"/>
      <c r="U32" s="25">
        <f t="shared" si="8"/>
        <v>0</v>
      </c>
      <c r="V32" s="28">
        <f t="shared" si="9"/>
        <v>0</v>
      </c>
      <c r="W32" s="29">
        <v>0</v>
      </c>
      <c r="X32" s="29">
        <v>0</v>
      </c>
      <c r="Y32" s="29">
        <v>0</v>
      </c>
      <c r="Z32" s="30">
        <v>0</v>
      </c>
      <c r="AA32" s="30">
        <v>0</v>
      </c>
      <c r="AB32" s="30">
        <v>0</v>
      </c>
      <c r="AC32" s="30">
        <v>0</v>
      </c>
      <c r="AD32" s="30">
        <f t="shared" si="15"/>
        <v>0</v>
      </c>
      <c r="AE32" s="30">
        <f t="shared" si="0"/>
        <v>0</v>
      </c>
      <c r="AF32" s="29">
        <v>0</v>
      </c>
      <c r="AG32" s="29">
        <v>0</v>
      </c>
      <c r="AH32" s="29"/>
      <c r="AI32" s="29">
        <f t="shared" si="11"/>
        <v>0</v>
      </c>
      <c r="AJ32" s="25">
        <v>0</v>
      </c>
      <c r="AK32" s="25">
        <v>0</v>
      </c>
      <c r="AL32" s="28">
        <f t="shared" si="16"/>
        <v>0</v>
      </c>
      <c r="AM32" s="25">
        <f t="shared" si="1"/>
        <v>0</v>
      </c>
      <c r="AN32" s="25">
        <v>0</v>
      </c>
      <c r="AO32" s="25">
        <f t="shared" si="13"/>
        <v>0</v>
      </c>
      <c r="AP32" s="28">
        <f t="shared" si="14"/>
        <v>0</v>
      </c>
      <c r="AQ32" s="25">
        <f t="shared" si="2"/>
        <v>0</v>
      </c>
      <c r="AR32" s="25" t="s">
        <v>55</v>
      </c>
    </row>
    <row r="33" spans="1:49" ht="18.75" customHeight="1">
      <c r="A33" s="22">
        <v>28</v>
      </c>
      <c r="B33" s="23" t="s">
        <v>108</v>
      </c>
      <c r="C33" s="24" t="s">
        <v>109</v>
      </c>
      <c r="D33" s="25">
        <v>0</v>
      </c>
      <c r="E33" s="26">
        <v>0</v>
      </c>
      <c r="F33" s="25">
        <f t="shared" si="3"/>
        <v>0</v>
      </c>
      <c r="G33" s="25"/>
      <c r="H33" s="25"/>
      <c r="I33" s="25"/>
      <c r="J33" s="25"/>
      <c r="K33" s="25"/>
      <c r="L33" s="25"/>
      <c r="M33" s="25">
        <f t="shared" si="4"/>
        <v>0</v>
      </c>
      <c r="N33" s="25">
        <v>0</v>
      </c>
      <c r="O33" s="25">
        <v>0</v>
      </c>
      <c r="P33" s="28">
        <f t="shared" si="5"/>
        <v>0</v>
      </c>
      <c r="Q33" s="25">
        <v>0</v>
      </c>
      <c r="R33" s="25">
        <f t="shared" si="6"/>
        <v>0</v>
      </c>
      <c r="S33" s="25">
        <f t="shared" si="7"/>
        <v>0</v>
      </c>
      <c r="T33" s="25"/>
      <c r="U33" s="25">
        <f t="shared" si="8"/>
        <v>0</v>
      </c>
      <c r="V33" s="28">
        <f t="shared" si="9"/>
        <v>0</v>
      </c>
      <c r="W33" s="29">
        <v>0</v>
      </c>
      <c r="X33" s="29">
        <v>0</v>
      </c>
      <c r="Y33" s="29">
        <v>0</v>
      </c>
      <c r="Z33" s="30">
        <v>0</v>
      </c>
      <c r="AA33" s="30">
        <v>0</v>
      </c>
      <c r="AB33" s="30">
        <v>0</v>
      </c>
      <c r="AC33" s="30">
        <v>0</v>
      </c>
      <c r="AD33" s="30">
        <f t="shared" si="15"/>
        <v>0</v>
      </c>
      <c r="AE33" s="30">
        <f t="shared" si="0"/>
        <v>0</v>
      </c>
      <c r="AF33" s="29">
        <v>0</v>
      </c>
      <c r="AG33" s="29">
        <v>0</v>
      </c>
      <c r="AH33" s="29"/>
      <c r="AI33" s="29">
        <f t="shared" si="11"/>
        <v>0</v>
      </c>
      <c r="AJ33" s="25">
        <v>0</v>
      </c>
      <c r="AK33" s="25">
        <v>0</v>
      </c>
      <c r="AL33" s="28">
        <f t="shared" si="16"/>
        <v>0</v>
      </c>
      <c r="AM33" s="25">
        <f t="shared" si="1"/>
        <v>0</v>
      </c>
      <c r="AN33" s="25">
        <v>0</v>
      </c>
      <c r="AO33" s="25">
        <f t="shared" si="13"/>
        <v>0</v>
      </c>
      <c r="AP33" s="28">
        <f t="shared" si="14"/>
        <v>0</v>
      </c>
      <c r="AQ33" s="25">
        <f t="shared" si="2"/>
        <v>0</v>
      </c>
      <c r="AR33" s="25" t="s">
        <v>55</v>
      </c>
    </row>
    <row r="34" spans="1:49" s="33" customFormat="1" ht="20.100000000000001" customHeight="1">
      <c r="A34" s="32"/>
      <c r="B34" s="32"/>
      <c r="C34" s="32"/>
      <c r="D34" s="32">
        <f>SUM(D6:D33)</f>
        <v>0</v>
      </c>
      <c r="E34" s="32">
        <f t="shared" ref="E34:AQ34" si="17">SUM(E6:E33)</f>
        <v>0</v>
      </c>
      <c r="F34" s="32">
        <f t="shared" si="17"/>
        <v>0</v>
      </c>
      <c r="G34" s="32">
        <f t="shared" si="17"/>
        <v>0</v>
      </c>
      <c r="H34" s="32">
        <f t="shared" si="17"/>
        <v>0</v>
      </c>
      <c r="I34" s="32">
        <f t="shared" si="17"/>
        <v>0</v>
      </c>
      <c r="J34" s="32">
        <f t="shared" si="17"/>
        <v>0</v>
      </c>
      <c r="K34" s="32">
        <f t="shared" si="17"/>
        <v>0</v>
      </c>
      <c r="L34" s="32">
        <f t="shared" si="17"/>
        <v>0</v>
      </c>
      <c r="M34" s="32">
        <f t="shared" si="17"/>
        <v>0</v>
      </c>
      <c r="N34" s="32">
        <f t="shared" si="17"/>
        <v>0</v>
      </c>
      <c r="O34" s="32">
        <f t="shared" si="17"/>
        <v>0</v>
      </c>
      <c r="P34" s="32">
        <f t="shared" si="17"/>
        <v>0</v>
      </c>
      <c r="Q34" s="32">
        <f t="shared" si="17"/>
        <v>0</v>
      </c>
      <c r="R34" s="32">
        <f t="shared" si="17"/>
        <v>0</v>
      </c>
      <c r="S34" s="32">
        <f t="shared" si="17"/>
        <v>0</v>
      </c>
      <c r="T34" s="32">
        <f t="shared" si="17"/>
        <v>0</v>
      </c>
      <c r="U34" s="32">
        <f t="shared" si="17"/>
        <v>0</v>
      </c>
      <c r="V34" s="32">
        <f t="shared" si="17"/>
        <v>0</v>
      </c>
      <c r="W34" s="32">
        <f t="shared" si="17"/>
        <v>0</v>
      </c>
      <c r="X34" s="32">
        <f t="shared" si="17"/>
        <v>0</v>
      </c>
      <c r="Y34" s="32">
        <f t="shared" si="17"/>
        <v>0</v>
      </c>
      <c r="Z34" s="32">
        <f t="shared" si="17"/>
        <v>0</v>
      </c>
      <c r="AA34" s="32">
        <f t="shared" si="17"/>
        <v>0</v>
      </c>
      <c r="AB34" s="32">
        <f t="shared" si="17"/>
        <v>0</v>
      </c>
      <c r="AC34" s="32">
        <f t="shared" si="17"/>
        <v>0</v>
      </c>
      <c r="AD34" s="32">
        <f t="shared" si="17"/>
        <v>0</v>
      </c>
      <c r="AE34" s="32">
        <f t="shared" si="17"/>
        <v>0</v>
      </c>
      <c r="AF34" s="32">
        <f t="shared" si="17"/>
        <v>0</v>
      </c>
      <c r="AG34" s="32">
        <f t="shared" si="17"/>
        <v>0</v>
      </c>
      <c r="AH34" s="32">
        <f t="shared" si="17"/>
        <v>0</v>
      </c>
      <c r="AI34" s="32">
        <f t="shared" si="17"/>
        <v>0</v>
      </c>
      <c r="AJ34" s="32">
        <f t="shared" si="17"/>
        <v>0</v>
      </c>
      <c r="AK34" s="32">
        <f t="shared" si="17"/>
        <v>0</v>
      </c>
      <c r="AL34" s="32">
        <f t="shared" si="17"/>
        <v>0</v>
      </c>
      <c r="AM34" s="32">
        <f>SUM(AM6:AM33)</f>
        <v>0</v>
      </c>
      <c r="AN34" s="32">
        <f t="shared" si="17"/>
        <v>0</v>
      </c>
      <c r="AO34" s="32">
        <f t="shared" si="17"/>
        <v>0</v>
      </c>
      <c r="AP34" s="32">
        <f t="shared" si="17"/>
        <v>0</v>
      </c>
      <c r="AQ34" s="32">
        <f t="shared" si="17"/>
        <v>0</v>
      </c>
      <c r="AR34" s="32">
        <v>0</v>
      </c>
    </row>
    <row r="35" spans="1:49" ht="20.100000000000001"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row>
    <row r="36" spans="1:49" ht="20.100000000000001" customHeight="1">
      <c r="C36" s="36"/>
      <c r="AR36" s="36"/>
      <c r="AS36" s="36"/>
      <c r="AT36" s="36"/>
      <c r="AU36" s="36"/>
      <c r="AV36" s="36"/>
      <c r="AW36" s="36"/>
    </row>
  </sheetData>
  <mergeCells count="5">
    <mergeCell ref="D3:V3"/>
    <mergeCell ref="W3:AQ3"/>
    <mergeCell ref="D4:P4"/>
    <mergeCell ref="Q4:S4"/>
    <mergeCell ref="U4:A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ColWidth="11.42578125" defaultRowHeight="15"/>
  <cols>
    <col min="1" max="1" width="55.5703125" customWidth="1"/>
    <col min="2" max="2" width="31" customWidth="1"/>
    <col min="3" max="3" width="54.28515625" customWidth="1"/>
  </cols>
  <sheetData>
    <row r="1" spans="1:3" ht="18">
      <c r="A1" s="98" t="s">
        <v>110</v>
      </c>
      <c r="B1" s="99"/>
      <c r="C1" s="100"/>
    </row>
    <row r="2" spans="1:3">
      <c r="A2" s="101" t="s">
        <v>3</v>
      </c>
      <c r="B2" s="102"/>
      <c r="C2" s="103"/>
    </row>
    <row r="3" spans="1:3">
      <c r="A3" s="38"/>
      <c r="B3" s="38"/>
      <c r="C3" s="38"/>
    </row>
    <row r="4" spans="1:3">
      <c r="A4" s="44" t="s">
        <v>111</v>
      </c>
      <c r="B4" s="44" t="s">
        <v>4</v>
      </c>
      <c r="C4" s="44" t="s">
        <v>5</v>
      </c>
    </row>
    <row r="5" spans="1:3">
      <c r="A5" s="38"/>
      <c r="B5" s="38"/>
      <c r="C5" s="38"/>
    </row>
    <row r="6" spans="1:3">
      <c r="A6" s="39" t="s">
        <v>112</v>
      </c>
      <c r="B6" s="40">
        <f>+[1]PROPUESTA!Q28</f>
        <v>9244.0400000000009</v>
      </c>
      <c r="C6" s="40">
        <f>+[1]PROPUESTA!AN28</f>
        <v>1008</v>
      </c>
    </row>
    <row r="7" spans="1:3">
      <c r="A7" s="39" t="s">
        <v>113</v>
      </c>
      <c r="B7" s="40">
        <f>+[1]PROPUESTA!R28</f>
        <v>1750</v>
      </c>
      <c r="C7" s="41">
        <v>0</v>
      </c>
    </row>
    <row r="8" spans="1:3">
      <c r="A8" s="39" t="s">
        <v>114</v>
      </c>
      <c r="B8" s="39">
        <f>+[1]PROPUESTA!U28</f>
        <v>0</v>
      </c>
      <c r="C8" s="39">
        <v>0</v>
      </c>
    </row>
    <row r="9" spans="1:3">
      <c r="A9" s="42" t="s">
        <v>115</v>
      </c>
      <c r="B9" s="43">
        <f>+B6+B7</f>
        <v>10994.04</v>
      </c>
      <c r="C9" s="43">
        <f>SUM(C6:C8)</f>
        <v>1008</v>
      </c>
    </row>
    <row r="10" spans="1:3">
      <c r="A10" s="38"/>
      <c r="B10" s="38"/>
      <c r="C10" s="38"/>
    </row>
    <row r="11" spans="1:3">
      <c r="A11" s="38"/>
      <c r="B11" s="38"/>
      <c r="C11" s="38"/>
    </row>
    <row r="12" spans="1:3">
      <c r="A12" s="45" t="s">
        <v>116</v>
      </c>
      <c r="B12" s="46"/>
      <c r="C12" s="46"/>
    </row>
    <row r="13" spans="1:3">
      <c r="A13" s="39" t="s">
        <v>117</v>
      </c>
      <c r="B13" s="40">
        <f>+[1]PROPUESTA!M28</f>
        <v>70000</v>
      </c>
      <c r="C13" s="40">
        <f>+[1]PROPUESTA!AL28</f>
        <v>70000.002624300003</v>
      </c>
    </row>
    <row r="14" spans="1:3">
      <c r="A14" s="39" t="s">
        <v>111</v>
      </c>
      <c r="B14" s="40">
        <f>+[1]PROPUESTA!V28</f>
        <v>10994.04</v>
      </c>
      <c r="C14" s="40">
        <f>+[1]PROPUESTA!AN28</f>
        <v>1008</v>
      </c>
    </row>
    <row r="15" spans="1:3">
      <c r="A15" s="39" t="s">
        <v>118</v>
      </c>
      <c r="B15" s="39">
        <v>0</v>
      </c>
      <c r="C15" s="40">
        <f>+[1]PROPUESTA!AO28</f>
        <v>4200.0001574580001</v>
      </c>
    </row>
    <row r="16" spans="1:3">
      <c r="A16" s="63" t="s">
        <v>115</v>
      </c>
      <c r="B16" s="43">
        <f>SUM(B13:B15)</f>
        <v>80994.040000000008</v>
      </c>
      <c r="C16" s="43">
        <f>SUM(C13:C15)</f>
        <v>75208.002781757998</v>
      </c>
    </row>
    <row r="17" spans="1:3">
      <c r="A17" s="38"/>
      <c r="B17" s="38"/>
      <c r="C17" s="38"/>
    </row>
    <row r="18" spans="1:3">
      <c r="A18" s="38"/>
      <c r="B18" s="38"/>
      <c r="C18" s="38"/>
    </row>
    <row r="19" spans="1:3" ht="15.75">
      <c r="A19" s="58" t="s">
        <v>119</v>
      </c>
      <c r="B19" s="59"/>
      <c r="C19" s="60">
        <f>+[1]PROPUESTA!AM28</f>
        <v>18308.650624300004</v>
      </c>
    </row>
    <row r="20" spans="1:3" ht="15.75">
      <c r="A20" s="61" t="s">
        <v>120</v>
      </c>
      <c r="B20" s="59"/>
      <c r="C20" s="60">
        <f>+C19*12</f>
        <v>219703.80749160005</v>
      </c>
    </row>
    <row r="21" spans="1:3" ht="15.75">
      <c r="A21" s="59"/>
      <c r="B21" s="59"/>
      <c r="C21" s="59"/>
    </row>
    <row r="22" spans="1:3" ht="15.75">
      <c r="A22" s="59"/>
      <c r="B22" s="59"/>
      <c r="C22" s="59"/>
    </row>
    <row r="23" spans="1:3" ht="15.75">
      <c r="A23" s="58" t="s">
        <v>121</v>
      </c>
      <c r="B23" s="59"/>
      <c r="C23" s="62">
        <f>+[1]PROPUESTA!AQ28</f>
        <v>5786.0398425420008</v>
      </c>
    </row>
    <row r="24" spans="1:3" ht="15.75">
      <c r="A24" s="61" t="s">
        <v>122</v>
      </c>
      <c r="B24" s="59"/>
      <c r="C24" s="60">
        <f>+C23*12</f>
        <v>69432.478110504017</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B2" sqref="B2"/>
    </sheetView>
  </sheetViews>
  <sheetFormatPr defaultColWidth="11.42578125" defaultRowHeight="15"/>
  <cols>
    <col min="2" max="2" width="21.28515625" customWidth="1"/>
    <col min="4" max="4" width="23.140625" customWidth="1"/>
    <col min="5" max="5" width="22.85546875" customWidth="1"/>
  </cols>
  <sheetData>
    <row r="1" spans="1:14" ht="25.5">
      <c r="A1" s="76" t="s">
        <v>129</v>
      </c>
      <c r="B1" s="76" t="s">
        <v>130</v>
      </c>
      <c r="C1" s="77" t="s">
        <v>131</v>
      </c>
      <c r="D1" s="76" t="s">
        <v>132</v>
      </c>
      <c r="E1" s="77" t="s">
        <v>133</v>
      </c>
      <c r="F1" s="76" t="s">
        <v>134</v>
      </c>
      <c r="G1" s="76" t="s">
        <v>135</v>
      </c>
      <c r="H1" s="76" t="s">
        <v>134</v>
      </c>
      <c r="I1" s="76" t="s">
        <v>135</v>
      </c>
      <c r="J1" s="76" t="s">
        <v>134</v>
      </c>
      <c r="K1" s="76" t="s">
        <v>135</v>
      </c>
      <c r="L1" s="76" t="s">
        <v>134</v>
      </c>
      <c r="M1" s="76" t="s">
        <v>135</v>
      </c>
      <c r="N1" s="76" t="s">
        <v>134</v>
      </c>
    </row>
    <row r="2" spans="1:14" ht="30">
      <c r="A2" s="81">
        <v>41821</v>
      </c>
      <c r="B2" s="104" t="s">
        <v>140</v>
      </c>
      <c r="C2" s="83"/>
      <c r="D2" s="82"/>
      <c r="E2" s="83"/>
      <c r="F2" s="82"/>
      <c r="G2" s="82"/>
      <c r="H2" s="82"/>
      <c r="I2" s="82"/>
      <c r="J2" s="82"/>
      <c r="K2" s="82"/>
      <c r="L2" s="82"/>
      <c r="M2" s="82"/>
      <c r="N2" s="82"/>
    </row>
    <row r="3" spans="1:14">
      <c r="A3" s="78"/>
      <c r="B3" s="78"/>
      <c r="C3" s="79" t="s">
        <v>136</v>
      </c>
      <c r="D3" s="78"/>
      <c r="E3" s="79"/>
      <c r="F3" s="78"/>
      <c r="G3" s="78"/>
      <c r="H3" s="78"/>
      <c r="I3" s="78"/>
      <c r="J3" s="78"/>
      <c r="K3" s="78"/>
      <c r="L3" s="78"/>
      <c r="M3" s="78"/>
      <c r="N3" s="78"/>
    </row>
    <row r="4" spans="1:14">
      <c r="A4" s="78"/>
      <c r="B4" s="78"/>
      <c r="C4" s="79"/>
      <c r="D4" s="78"/>
      <c r="E4" s="79"/>
      <c r="F4" s="78"/>
      <c r="G4" s="78"/>
      <c r="H4" s="78"/>
      <c r="I4" s="78"/>
      <c r="J4" s="78"/>
      <c r="K4" s="78"/>
      <c r="L4" s="78"/>
      <c r="M4" s="78"/>
      <c r="N4" s="78"/>
    </row>
    <row r="5" spans="1:14">
      <c r="A5" s="78"/>
      <c r="B5" s="78"/>
      <c r="C5" s="79"/>
      <c r="D5" s="78"/>
      <c r="E5" s="79"/>
      <c r="F5" s="78"/>
      <c r="G5" s="78"/>
      <c r="H5" s="78"/>
      <c r="I5" s="78"/>
      <c r="J5" s="78"/>
      <c r="K5" s="78"/>
      <c r="L5" s="78"/>
      <c r="M5" s="78"/>
      <c r="N5" s="78"/>
    </row>
    <row r="6" spans="1:14">
      <c r="A6" s="78"/>
      <c r="B6" s="78"/>
      <c r="C6" s="79"/>
      <c r="D6" s="78"/>
      <c r="E6" s="79"/>
      <c r="F6" s="78"/>
      <c r="G6" s="78"/>
      <c r="H6" s="78"/>
      <c r="I6" s="78"/>
      <c r="J6" s="78"/>
      <c r="K6" s="78"/>
      <c r="L6" s="78"/>
      <c r="M6" s="78"/>
      <c r="N6" s="78"/>
    </row>
    <row r="7" spans="1:14">
      <c r="A7" s="78"/>
      <c r="B7" s="78"/>
      <c r="C7" s="79"/>
      <c r="D7" s="78"/>
      <c r="E7" s="79"/>
      <c r="F7" s="78"/>
      <c r="G7" s="78"/>
      <c r="H7" s="78"/>
      <c r="I7" s="78"/>
      <c r="J7" s="78"/>
      <c r="K7" s="78"/>
      <c r="L7" s="78"/>
      <c r="M7" s="78"/>
      <c r="N7" s="78"/>
    </row>
    <row r="8" spans="1:14">
      <c r="A8" s="78"/>
      <c r="B8" s="78"/>
      <c r="C8" s="79"/>
      <c r="D8" s="78"/>
      <c r="E8" s="79"/>
      <c r="F8" s="78"/>
      <c r="G8" s="78"/>
      <c r="H8" s="78"/>
      <c r="I8" s="78"/>
      <c r="J8" s="78"/>
      <c r="K8" s="78"/>
      <c r="L8" s="78"/>
      <c r="M8" s="78"/>
      <c r="N8" s="78"/>
    </row>
    <row r="9" spans="1:14">
      <c r="A9" s="78"/>
      <c r="B9" s="78"/>
      <c r="C9" s="79"/>
      <c r="D9" s="78"/>
      <c r="E9" s="79"/>
      <c r="F9" s="80"/>
      <c r="G9" s="78"/>
      <c r="H9" s="78"/>
      <c r="I9" s="78"/>
      <c r="J9" s="78"/>
      <c r="K9" s="78"/>
      <c r="L9" s="78"/>
      <c r="M9" s="78"/>
      <c r="N9" s="78"/>
    </row>
    <row r="10" spans="1:14">
      <c r="A10" s="78"/>
      <c r="B10" s="78"/>
      <c r="C10" s="79"/>
      <c r="D10" s="78"/>
      <c r="E10" s="79"/>
      <c r="F10" s="78"/>
      <c r="G10" s="78"/>
      <c r="H10" s="78"/>
      <c r="I10" s="78"/>
      <c r="J10" s="78"/>
      <c r="K10" s="78"/>
      <c r="L10" s="78"/>
      <c r="M10" s="78"/>
      <c r="N10" s="78"/>
    </row>
    <row r="11" spans="1:14">
      <c r="A11" s="78"/>
      <c r="B11" s="78"/>
      <c r="C11" s="79"/>
      <c r="D11" s="78"/>
      <c r="E11" s="79"/>
      <c r="F11" s="78"/>
      <c r="G11" s="78"/>
      <c r="H11" s="78"/>
      <c r="I11" s="78"/>
      <c r="J11" s="78"/>
      <c r="K11" s="78"/>
      <c r="L11" s="78"/>
      <c r="M11" s="78"/>
      <c r="N11" s="78"/>
    </row>
    <row r="12" spans="1:14">
      <c r="A12" s="78"/>
      <c r="B12" s="78"/>
      <c r="C12" s="79"/>
      <c r="D12" s="78"/>
      <c r="E12" s="79"/>
      <c r="F12" s="78"/>
      <c r="G12" s="78"/>
      <c r="H12" s="78"/>
      <c r="I12" s="78"/>
      <c r="J12" s="78"/>
      <c r="K12" s="78"/>
      <c r="L12" s="78"/>
      <c r="M12" s="78"/>
      <c r="N12" s="78"/>
    </row>
    <row r="13" spans="1:14">
      <c r="A13" s="78"/>
      <c r="B13" s="78"/>
      <c r="C13" s="79"/>
      <c r="D13" s="78"/>
      <c r="E13" s="78"/>
      <c r="F13" s="78"/>
      <c r="G13" s="78"/>
      <c r="H13" s="78"/>
      <c r="I13" s="78"/>
      <c r="J13" s="78"/>
      <c r="K13" s="78"/>
      <c r="L13" s="78"/>
      <c r="M13" s="78"/>
      <c r="N13" s="78"/>
    </row>
    <row r="14" spans="1:14">
      <c r="A14" s="78"/>
      <c r="B14" s="78"/>
      <c r="C14" s="79"/>
      <c r="D14" s="78"/>
      <c r="E14" s="78"/>
      <c r="F14" s="78"/>
      <c r="G14" s="78"/>
      <c r="H14" s="78"/>
      <c r="I14" s="78"/>
      <c r="J14" s="78"/>
      <c r="K14" s="78"/>
      <c r="L14" s="78"/>
      <c r="M14" s="78"/>
      <c r="N14" s="78"/>
    </row>
  </sheetData>
  <hyperlinks>
    <hyperlink ref="B2" r:id="rId1"/>
  </hyperlinks>
  <pageMargins left="0.7" right="0.7" top="0.75" bottom="0.75" header="0.3" footer="0.3"/>
  <pageSetup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Datos</vt:lpstr>
      <vt:lpstr>Propuesta</vt:lpstr>
      <vt:lpstr>Resumen Ejecutivo</vt:lpstr>
      <vt:lpstr>VIDEO-Observaciones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AGM</cp:lastModifiedBy>
  <dcterms:created xsi:type="dcterms:W3CDTF">2014-02-24T04:14:55Z</dcterms:created>
  <dcterms:modified xsi:type="dcterms:W3CDTF">2014-07-02T01:13:10Z</dcterms:modified>
</cp:coreProperties>
</file>